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5621" refMode="R1C1"/>
</workbook>
</file>

<file path=xl/calcChain.xml><?xml version="1.0" encoding="utf-8"?>
<calcChain xmlns="http://schemas.openxmlformats.org/spreadsheetml/2006/main">
  <c r="J30" i="1" l="1"/>
  <c r="I28" i="1"/>
  <c r="J39" i="1" l="1"/>
  <c r="H28" i="1"/>
  <c r="D83" i="1" l="1"/>
  <c r="D81" i="1"/>
  <c r="D77" i="1"/>
  <c r="D72" i="1"/>
  <c r="D66" i="1"/>
  <c r="D58" i="1"/>
  <c r="D55" i="1"/>
  <c r="D46" i="1"/>
  <c r="D42" i="1"/>
  <c r="D36" i="1"/>
  <c r="D25" i="1"/>
  <c r="D20" i="1"/>
  <c r="D17" i="1"/>
  <c r="I86" i="1" l="1"/>
  <c r="I85" i="1"/>
  <c r="I84" i="1"/>
  <c r="I82" i="1"/>
  <c r="I80" i="1"/>
  <c r="I79" i="1"/>
  <c r="I78" i="1"/>
  <c r="I76" i="1"/>
  <c r="I75" i="1"/>
  <c r="I74" i="1"/>
  <c r="I73" i="1"/>
  <c r="I71" i="1"/>
  <c r="I70" i="1"/>
  <c r="I69" i="1"/>
  <c r="I68" i="1"/>
  <c r="I67" i="1"/>
  <c r="I65" i="1"/>
  <c r="I63" i="1"/>
  <c r="I62" i="1"/>
  <c r="I61" i="1"/>
  <c r="I60" i="1"/>
  <c r="I59" i="1"/>
  <c r="I57" i="1"/>
  <c r="I56" i="1"/>
  <c r="I54" i="1"/>
  <c r="I53" i="1"/>
  <c r="I51" i="1"/>
  <c r="I50" i="1"/>
  <c r="I49" i="1"/>
  <c r="I48" i="1"/>
  <c r="I47" i="1"/>
  <c r="I45" i="1"/>
  <c r="I44" i="1"/>
  <c r="I41" i="1"/>
  <c r="I39" i="1"/>
  <c r="I38" i="1"/>
  <c r="I37" i="1"/>
  <c r="I35" i="1"/>
  <c r="I34" i="1"/>
  <c r="I33" i="1"/>
  <c r="I32" i="1"/>
  <c r="I31" i="1"/>
  <c r="I30" i="1"/>
  <c r="I29" i="1"/>
  <c r="I26" i="1"/>
  <c r="I24" i="1"/>
  <c r="I23" i="1"/>
  <c r="I22" i="1"/>
  <c r="I21" i="1"/>
  <c r="I18" i="1"/>
  <c r="I16" i="1"/>
  <c r="I14" i="1"/>
  <c r="I13" i="1"/>
  <c r="I12" i="1"/>
  <c r="I11" i="1"/>
  <c r="I10" i="1"/>
  <c r="I9" i="1"/>
  <c r="I8" i="1"/>
  <c r="I7" i="1"/>
  <c r="G20" i="1"/>
  <c r="F83" i="1"/>
  <c r="F81" i="1"/>
  <c r="F77" i="1"/>
  <c r="F72" i="1"/>
  <c r="F66" i="1"/>
  <c r="F58" i="1"/>
  <c r="F55" i="1"/>
  <c r="F46" i="1"/>
  <c r="F42" i="1"/>
  <c r="F36" i="1"/>
  <c r="F25" i="1"/>
  <c r="F20" i="1"/>
  <c r="F17" i="1"/>
  <c r="F6" i="1"/>
  <c r="I20" i="1" l="1"/>
  <c r="F5" i="1"/>
  <c r="J86" i="1"/>
  <c r="J84" i="1"/>
  <c r="J80" i="1"/>
  <c r="J79" i="1"/>
  <c r="J78" i="1"/>
  <c r="J76" i="1"/>
  <c r="J75" i="1"/>
  <c r="J74" i="1"/>
  <c r="J73" i="1"/>
  <c r="J71" i="1"/>
  <c r="J70" i="1"/>
  <c r="J69" i="1"/>
  <c r="J68" i="1"/>
  <c r="J67" i="1"/>
  <c r="J65" i="1"/>
  <c r="J63" i="1"/>
  <c r="J62" i="1"/>
  <c r="J61" i="1"/>
  <c r="J60" i="1"/>
  <c r="J59" i="1"/>
  <c r="J57" i="1"/>
  <c r="J56" i="1"/>
  <c r="J54" i="1"/>
  <c r="J53" i="1"/>
  <c r="J51" i="1"/>
  <c r="J50" i="1"/>
  <c r="J49" i="1"/>
  <c r="J48" i="1"/>
  <c r="J47" i="1"/>
  <c r="J45" i="1"/>
  <c r="J44" i="1"/>
  <c r="J41" i="1"/>
  <c r="J38" i="1"/>
  <c r="J37" i="1"/>
  <c r="J35" i="1"/>
  <c r="J34" i="1"/>
  <c r="J33" i="1"/>
  <c r="J32" i="1"/>
  <c r="J31" i="1"/>
  <c r="J29" i="1"/>
  <c r="J26" i="1"/>
  <c r="J24" i="1"/>
  <c r="J23" i="1"/>
  <c r="J22" i="1"/>
  <c r="J21" i="1"/>
  <c r="J18" i="1"/>
  <c r="J16" i="1"/>
  <c r="J12" i="1"/>
  <c r="J11" i="1"/>
  <c r="J10" i="1"/>
  <c r="J9" i="1"/>
  <c r="J8" i="1"/>
  <c r="J7" i="1"/>
  <c r="H86" i="1"/>
  <c r="H85" i="1"/>
  <c r="H84" i="1"/>
  <c r="H82" i="1"/>
  <c r="H80" i="1"/>
  <c r="H79" i="1"/>
  <c r="H78" i="1"/>
  <c r="H76" i="1"/>
  <c r="H75" i="1"/>
  <c r="H74" i="1"/>
  <c r="H73" i="1"/>
  <c r="H71" i="1"/>
  <c r="H70" i="1"/>
  <c r="H69" i="1"/>
  <c r="H68" i="1"/>
  <c r="H67" i="1"/>
  <c r="H65" i="1"/>
  <c r="H63" i="1"/>
  <c r="H62" i="1"/>
  <c r="H61" i="1"/>
  <c r="H60" i="1"/>
  <c r="H59" i="1"/>
  <c r="H57" i="1"/>
  <c r="H56" i="1"/>
  <c r="H54" i="1"/>
  <c r="H53" i="1"/>
  <c r="H51" i="1"/>
  <c r="H50" i="1"/>
  <c r="H49" i="1"/>
  <c r="H48" i="1"/>
  <c r="H47" i="1"/>
  <c r="H45" i="1"/>
  <c r="H44" i="1"/>
  <c r="H41" i="1"/>
  <c r="H39" i="1"/>
  <c r="H38" i="1"/>
  <c r="H37" i="1"/>
  <c r="H35" i="1"/>
  <c r="H34" i="1"/>
  <c r="H33" i="1"/>
  <c r="H32" i="1"/>
  <c r="H31" i="1"/>
  <c r="H30" i="1"/>
  <c r="H29" i="1"/>
  <c r="H26" i="1"/>
  <c r="H24" i="1"/>
  <c r="H23" i="1"/>
  <c r="H22" i="1"/>
  <c r="H21" i="1"/>
  <c r="H18" i="1"/>
  <c r="H16" i="1"/>
  <c r="H14" i="1"/>
  <c r="H13" i="1"/>
  <c r="H12" i="1"/>
  <c r="H11" i="1"/>
  <c r="H10" i="1"/>
  <c r="H9" i="1"/>
  <c r="H8" i="1"/>
  <c r="H7" i="1"/>
  <c r="G83" i="1" l="1"/>
  <c r="I83" i="1" s="1"/>
  <c r="E83" i="1"/>
  <c r="G81" i="1"/>
  <c r="E81" i="1"/>
  <c r="G77" i="1"/>
  <c r="I77" i="1" s="1"/>
  <c r="E77" i="1"/>
  <c r="G72" i="1"/>
  <c r="I72" i="1" s="1"/>
  <c r="E72" i="1"/>
  <c r="G66" i="1"/>
  <c r="I66" i="1" s="1"/>
  <c r="E66" i="1"/>
  <c r="G58" i="1"/>
  <c r="I58" i="1" s="1"/>
  <c r="E58" i="1"/>
  <c r="G55" i="1"/>
  <c r="I55" i="1" s="1"/>
  <c r="E55" i="1"/>
  <c r="G46" i="1"/>
  <c r="I46" i="1" s="1"/>
  <c r="E46" i="1"/>
  <c r="G42" i="1"/>
  <c r="I42" i="1" s="1"/>
  <c r="E42" i="1"/>
  <c r="G36" i="1"/>
  <c r="I36" i="1" s="1"/>
  <c r="E36" i="1"/>
  <c r="G25" i="1"/>
  <c r="I25" i="1" s="1"/>
  <c r="E25" i="1"/>
  <c r="E20" i="1"/>
  <c r="G17" i="1"/>
  <c r="I17" i="1" s="1"/>
  <c r="E17" i="1"/>
  <c r="G6" i="1"/>
  <c r="I6" i="1" s="1"/>
  <c r="E6" i="1"/>
  <c r="D6" i="1"/>
  <c r="I81" i="1" l="1"/>
  <c r="E5" i="1"/>
  <c r="H6" i="1"/>
  <c r="J6" i="1"/>
  <c r="J20" i="1"/>
  <c r="H20" i="1"/>
  <c r="H36" i="1"/>
  <c r="J36" i="1"/>
  <c r="J46" i="1"/>
  <c r="H46" i="1"/>
  <c r="J58" i="1"/>
  <c r="H58" i="1"/>
  <c r="J72" i="1"/>
  <c r="H72" i="1"/>
  <c r="H81" i="1"/>
  <c r="H17" i="1"/>
  <c r="J17" i="1"/>
  <c r="J25" i="1"/>
  <c r="H25" i="1"/>
  <c r="J42" i="1"/>
  <c r="H42" i="1"/>
  <c r="J55" i="1"/>
  <c r="H55" i="1"/>
  <c r="H66" i="1"/>
  <c r="J66" i="1"/>
  <c r="J77" i="1"/>
  <c r="H77" i="1"/>
  <c r="H83" i="1"/>
  <c r="J83" i="1"/>
  <c r="G5" i="1"/>
  <c r="I5" i="1" s="1"/>
  <c r="D5" i="1"/>
  <c r="H5" i="1" l="1"/>
  <c r="J5" i="1"/>
</calcChain>
</file>

<file path=xl/sharedStrings.xml><?xml version="1.0" encoding="utf-8"?>
<sst xmlns="http://schemas.openxmlformats.org/spreadsheetml/2006/main" count="283" uniqueCount="112">
  <si>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</si>
  <si>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</si>
  <si>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</si>
  <si>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</si>
  <si>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</si>
  <si>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</si>
  <si>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</si>
  <si>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</si>
  <si>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</si>
  <si>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</si>
  <si>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</si>
  <si>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</si>
  <si>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</si>
  <si>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</si>
  <si>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</si>
  <si>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</si>
  <si>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</si>
  <si>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</si>
  <si>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</si>
  <si>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</si>
  <si>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</si>
  <si>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</si>
  <si>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</si>
  <si>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</si>
  <si>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</si>
  <si>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</si>
  <si>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</si>
  <si>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</si>
  <si>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</si>
  <si>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</si>
  <si>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</si>
  <si>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</si>
  <si>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</si>
  <si>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</si>
  <si>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</si>
  <si>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</si>
  <si>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</si>
  <si>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</si>
  <si>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</si>
  <si>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</si>
  <si>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</si>
  <si>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</si>
  <si>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</si>
  <si>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</si>
  <si>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</si>
  <si>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</si>
  <si>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</si>
  <si>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</si>
  <si>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</si>
  <si>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</si>
  <si>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</si>
  <si>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</si>
  <si>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</si>
  <si>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</si>
  <si>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</si>
  <si>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</si>
  <si>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</si>
  <si>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</si>
  <si>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</si>
  <si>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</si>
  <si>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</si>
  <si>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</si>
  <si>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</si>
  <si>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</si>
  <si>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</si>
  <si>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</si>
  <si>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</si>
  <si>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</si>
  <si>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</si>
  <si>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</si>
  <si>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</si>
  <si>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</si>
  <si>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</si>
  <si>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</si>
  <si>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</si>
  <si>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</si>
  <si>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</si>
  <si>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</si>
  <si>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</si>
  <si>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</si>
  <si>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</si>
  <si>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</si>
  <si>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</si>
  <si>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</si>
  <si>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</si>
  <si>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</si>
  <si>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разделов, подразделов</t>
  </si>
  <si>
    <t>Резервные фонды</t>
  </si>
  <si>
    <t xml:space="preserve">Молодежная политика </t>
  </si>
  <si>
    <t>(тыс. рублей)</t>
  </si>
  <si>
    <t>Бюджетные ассигнования в соответствии с уточненной бюджетной росписью расходов</t>
  </si>
  <si>
    <t>% исполнения к уточненной росписи</t>
  </si>
  <si>
    <t>Прикладные научные исследования в области общегосударственных вопросов</t>
  </si>
  <si>
    <t>Мобилизационная подготовка экономики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</si>
  <si>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</si>
  <si>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</si>
  <si>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</si>
  <si>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</si>
  <si>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</si>
  <si>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</si>
  <si>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</si>
  <si>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</si>
  <si>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</si>
  <si>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x</t>
  </si>
  <si>
    <t>2021 год</t>
  </si>
  <si>
    <t>Темп роста к соответствующему периоду 2020 года, %</t>
  </si>
  <si>
    <t>Сведения об исполнении расходов областного бюджета по разделам и подразделам классификации расходов бюджетов за I полугодие 2021 года в сравнении с запланированными значениями на 2021 год и соответствующим периодом 2020 года</t>
  </si>
  <si>
    <t>Исполнено за I полугодие 2020 года</t>
  </si>
  <si>
    <t>Бюджетные ассигнования в соответствии с Законом Калужской области
 от 03.12.2020
 № 27-ОЗ (в ред. Закона КО от 22.06.2021 № 112-ОЗ)</t>
  </si>
  <si>
    <t>Исполнено за I полугодие 2021 года</t>
  </si>
  <si>
    <t>% исполнения к плану в соответствии с Законом Калужской области от 03.12.2020
№ 27-ОЗ (в ред. Закона КО от 22.06.2021 № 112-ОЗ)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</si>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</sst>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3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25" fillId="0" borderId="0">
      <alignment vertical="top" wrapText="1"/>
    </xf>
    <xf numFmtId="0" fontId="27" fillId="5" borderId="0"/>
    <xf numFmtId="0" fontId="28" fillId="5" borderId="0"/>
    <xf numFmtId="0" fontId="28" fillId="0" borderId="0"/>
    <xf numFmtId="0" fontId="29" fillId="4" borderId="8" applyNumberFormat="0" applyFont="0" applyAlignment="0" applyProtection="0"/>
    <xf numFmtId="0" fontId="19" fillId="2" borderId="0"/>
    <xf numFmtId="0" fontId="21" fillId="0" borderId="4">
      <alignment horizontal="center" vertical="center" wrapText="1"/>
    </xf>
    <xf numFmtId="0" fontId="23" fillId="0" borderId="4">
      <alignment horizontal="center" vertical="center" shrinkToFit="1"/>
    </xf>
    <xf numFmtId="49" fontId="21" fillId="0" borderId="4">
      <alignment horizontal="left" vertical="center" wrapText="1"/>
    </xf>
    <xf numFmtId="0" fontId="22" fillId="2" borderId="0">
      <alignment vertical="center"/>
    </xf>
    <xf numFmtId="49" fontId="22" fillId="0" borderId="4">
      <alignment horizontal="left" vertical="center" wrapText="1"/>
    </xf>
    <xf numFmtId="0" fontId="22" fillId="2" borderId="0"/>
    <xf numFmtId="0" fontId="21" fillId="0" borderId="4">
      <alignment horizontal="left"/>
    </xf>
    <xf numFmtId="0" fontId="23" fillId="0" borderId="5"/>
    <xf numFmtId="0" fontId="19" fillId="0" borderId="0"/>
    <xf numFmtId="49" fontId="21" fillId="0" borderId="4">
      <alignment horizontal="center" vertical="center" wrapText="1"/>
    </xf>
    <xf numFmtId="0" fontId="22" fillId="0" borderId="0">
      <alignment horizontal="center" vertical="center"/>
    </xf>
    <xf numFmtId="49" fontId="22" fillId="0" borderId="4">
      <alignment horizontal="center" vertical="center" wrapText="1"/>
    </xf>
    <xf numFmtId="0" fontId="22" fillId="0" borderId="0"/>
    <xf numFmtId="0" fontId="22" fillId="2" borderId="0">
      <alignment horizontal="center" vertical="center"/>
    </xf>
    <xf numFmtId="4" fontId="21" fillId="0" borderId="4">
      <alignment horizontal="right" vertical="center" shrinkToFit="1"/>
    </xf>
    <xf numFmtId="4" fontId="22" fillId="0" borderId="4">
      <alignment horizontal="right" vertical="center" shrinkToFit="1"/>
    </xf>
    <xf numFmtId="4" fontId="21" fillId="0" borderId="4">
      <alignment horizontal="right" vertical="top" shrinkToFit="1"/>
    </xf>
    <xf numFmtId="0" fontId="23" fillId="0" borderId="0">
      <alignment horizontal="left" wrapText="1"/>
    </xf>
    <xf numFmtId="0" fontId="19" fillId="0" borderId="0">
      <protection locked="0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2" fillId="0" borderId="0">
      <alignment vertical="center"/>
    </xf>
    <xf numFmtId="0" fontId="23" fillId="0" borderId="0"/>
    <xf numFmtId="0" fontId="23" fillId="0" borderId="6"/>
  </cellStyleXfs>
  <cellXfs count="54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7" xfId="35" applyNumberFormat="1" applyFont="1" applyFill="1" applyBorder="1" applyAlignment="1">
      <alignment horizontal="center" vertical="center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top" wrapText="1"/>
    </xf>
    <xf numFmtId="165" fontId="8" fillId="0" borderId="7" xfId="35" applyNumberFormat="1" applyFont="1" applyFill="1" applyBorder="1" applyAlignment="1" applyProtection="1">
      <alignment horizontal="right" vertical="center" wrapText="1"/>
    </xf>
    <xf numFmtId="165" fontId="8" fillId="0" borderId="7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49" fontId="2" fillId="0" borderId="9" xfId="29" quotePrefix="1" applyNumberFormat="1" applyFont="1" applyFill="1" applyBorder="1" applyAlignment="1">
      <alignment vertical="top" wrapText="1"/>
    </xf>
    <xf numFmtId="0" fontId="32" fillId="0" borderId="3" xfId="0" applyFont="1" applyFill="1" applyBorder="1" applyAlignment="1">
      <alignment wrapText="1"/>
    </xf>
    <xf numFmtId="165" fontId="12" fillId="0" borderId="3" xfId="31" applyNumberFormat="1" applyFont="1" applyFill="1" applyBorder="1" applyAlignment="1">
      <alignment horizontal="right" vertical="top"/>
    </xf>
    <xf numFmtId="165" fontId="10" fillId="0" borderId="3" xfId="31" applyNumberFormat="1" applyFont="1" applyFill="1" applyBorder="1" applyAlignment="1">
      <alignment horizontal="right" vertical="top"/>
    </xf>
    <xf numFmtId="0" fontId="30" fillId="0" borderId="0" xfId="31" applyFont="1" applyFill="1" applyAlignment="1">
      <alignment horizontal="center" vertical="center"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31" fillId="0" borderId="0" xfId="31" applyFont="1" applyFill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" xfId="36" applyFont="1" applyFill="1" applyBorder="1" applyAlignment="1">
      <alignment horizontal="center" vertical="center" wrapText="1"/>
    </xf>
    <xf numFmtId="0" fontId="5" fillId="0" borderId="3" xfId="3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7" xfId="36" applyFont="1" applyFill="1" applyBorder="1" applyAlignment="1">
      <alignment horizontal="center" vertical="center" wrapText="1"/>
    </xf>
  </cellXfs>
  <cellStyles count="69">
    <cellStyle name="br" xfId="1"/>
    <cellStyle name="col" xfId="2"/>
    <cellStyle name="style0" xfId="3"/>
    <cellStyle name="td" xfId="4"/>
    <cellStyle name="tr" xfId="5"/>
    <cellStyle name="xl21" xfId="6"/>
    <cellStyle name="xl21 2" xfId="41"/>
    <cellStyle name="xl22" xfId="7"/>
    <cellStyle name="xl22 2" xfId="42"/>
    <cellStyle name="xl23" xfId="8"/>
    <cellStyle name="xl23 2" xfId="43"/>
    <cellStyle name="xl24" xfId="9"/>
    <cellStyle name="xl24 2" xfId="44"/>
    <cellStyle name="xl25" xfId="10"/>
    <cellStyle name="xl25 2" xfId="45"/>
    <cellStyle name="xl26" xfId="11"/>
    <cellStyle name="xl26 2" xfId="46"/>
    <cellStyle name="xl27" xfId="12"/>
    <cellStyle name="xl27 2" xfId="47"/>
    <cellStyle name="xl28" xfId="13"/>
    <cellStyle name="xl28 2" xfId="48"/>
    <cellStyle name="xl29" xfId="14"/>
    <cellStyle name="xl29 2" xfId="49"/>
    <cellStyle name="xl30" xfId="15"/>
    <cellStyle name="xl30 2" xfId="50"/>
    <cellStyle name="xl31" xfId="16"/>
    <cellStyle name="xl31 2" xfId="51"/>
    <cellStyle name="xl32" xfId="17"/>
    <cellStyle name="xl32 2" xfId="52"/>
    <cellStyle name="xl33" xfId="18"/>
    <cellStyle name="xl33 2" xfId="53"/>
    <cellStyle name="xl34" xfId="19"/>
    <cellStyle name="xl34 2" xfId="54"/>
    <cellStyle name="xl35" xfId="20"/>
    <cellStyle name="xl35 2" xfId="55"/>
    <cellStyle name="xl36" xfId="21"/>
    <cellStyle name="xl36 2" xfId="56"/>
    <cellStyle name="xl37" xfId="22"/>
    <cellStyle name="xl37 2" xfId="57"/>
    <cellStyle name="xl38" xfId="23"/>
    <cellStyle name="xl38 2" xfId="58"/>
    <cellStyle name="xl39" xfId="24"/>
    <cellStyle name="xl39 2" xfId="59"/>
    <cellStyle name="xl40" xfId="25"/>
    <cellStyle name="xl40 2" xfId="60"/>
    <cellStyle name="xl41" xfId="26"/>
    <cellStyle name="xl41 2" xfId="61"/>
    <cellStyle name="xl42" xfId="27"/>
    <cellStyle name="xl42 2" xfId="62"/>
    <cellStyle name="xl43" xfId="63"/>
    <cellStyle name="xl44" xfId="64"/>
    <cellStyle name="xl45" xfId="65"/>
    <cellStyle name="xl46" xfId="66"/>
    <cellStyle name="xl47" xfId="67"/>
    <cellStyle name="xl48" xfId="68"/>
    <cellStyle name="ЗГ1" xfId="28"/>
    <cellStyle name="ЗГ2" xfId="29"/>
    <cellStyle name="ЗГ3" xfId="30"/>
    <cellStyle name="Обычный" xfId="0" builtinId="0"/>
    <cellStyle name="Обычный 14" xfId="38"/>
    <cellStyle name="Обычный 2" xfId="31"/>
    <cellStyle name="Обычный 3" xfId="32"/>
    <cellStyle name="Обычный 3 2" xfId="37"/>
    <cellStyle name="Обычный 4" xfId="33"/>
    <cellStyle name="Обычный 4 2" xfId="39"/>
    <cellStyle name="Обычный 5" xfId="34"/>
    <cellStyle name="Обычный 6" xfId="36"/>
    <cellStyle name="Примечание 2" xfId="40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zoomScaleNormal="110" zoomScaleSheetLayoutView="100" workbookViewId="0">
      <selection sqref="A1:J1"/>
    </sheetView>
  </sheetViews>
  <sheetFormatPr defaultRowHeight="12.75" x14ac:dyDescent="0.2"/>
  <cols>
    <col min="1" max="1" width="5.6640625" customWidth="1"/>
    <col min="2" max="2" width="6.5" customWidth="1"/>
    <col min="3" max="3" width="64.6640625" customWidth="1"/>
    <col min="4" max="4" width="18.1640625" customWidth="1"/>
    <col min="5" max="5" width="20.1640625" style="29" customWidth="1"/>
    <col min="6" max="6" width="19.6640625" style="29" customWidth="1"/>
    <col min="7" max="7" width="18.33203125" style="29" customWidth="1"/>
    <col min="8" max="8" width="18" customWidth="1"/>
    <col min="9" max="9" width="15.83203125" style="29" customWidth="1"/>
    <col min="10" max="10" width="16.6640625" customWidth="1"/>
  </cols>
  <sheetData>
    <row r="1" spans="1:10" s="29" customFormat="1" ht="51" customHeight="1" x14ac:dyDescent="0.25">
      <c r="A1" s="43" t="s">
        <v>106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29" customFormat="1" ht="15.75" x14ac:dyDescent="0.25">
      <c r="A2" s="1"/>
      <c r="B2" s="1"/>
      <c r="C2" s="1"/>
      <c r="D2" s="1"/>
      <c r="E2" s="1"/>
      <c r="F2" s="1"/>
      <c r="G2" s="2"/>
      <c r="H2" s="2"/>
      <c r="I2" s="2"/>
      <c r="J2" s="3" t="s">
        <v>89</v>
      </c>
    </row>
    <row r="3" spans="1:10" s="29" customFormat="1" ht="21" customHeight="1" x14ac:dyDescent="0.2">
      <c r="A3" s="44" t="s">
        <v>0</v>
      </c>
      <c r="B3" s="44" t="s">
        <v>1</v>
      </c>
      <c r="C3" s="44" t="s">
        <v>86</v>
      </c>
      <c r="D3" s="46" t="s">
        <v>107</v>
      </c>
      <c r="E3" s="47" t="s">
        <v>104</v>
      </c>
      <c r="F3" s="48"/>
      <c r="G3" s="48"/>
      <c r="H3" s="48"/>
      <c r="I3" s="49"/>
      <c r="J3" s="50" t="s">
        <v>105</v>
      </c>
    </row>
    <row r="4" spans="1:10" s="29" customFormat="1" ht="153.75" customHeight="1" x14ac:dyDescent="0.2">
      <c r="A4" s="51"/>
      <c r="B4" s="51"/>
      <c r="C4" s="51"/>
      <c r="D4" s="46"/>
      <c r="E4" s="28" t="s">
        <v>108</v>
      </c>
      <c r="F4" s="28" t="s">
        <v>90</v>
      </c>
      <c r="G4" s="28" t="s">
        <v>109</v>
      </c>
      <c r="H4" s="52" t="s">
        <v>110</v>
      </c>
      <c r="I4" s="28" t="s">
        <v>91</v>
      </c>
      <c r="J4" s="53"/>
    </row>
    <row r="5" spans="1:10" s="29" customFormat="1" ht="18.75" x14ac:dyDescent="0.2">
      <c r="A5" s="25"/>
      <c r="B5" s="26"/>
      <c r="C5" s="27" t="s">
        <v>2</v>
      </c>
      <c r="D5" s="30">
        <f>SUM(D6,D17,D20,D25,D36,D42,D46,D55,D58,D66,D72,D77,D81,D83)</f>
        <v>30112441.800000001</v>
      </c>
      <c r="E5" s="30">
        <f>SUM(E6,E17,E20,E25,E36,E42,E46,E55,E58,E66,E72,E77,E81,E83)</f>
        <v>75262638.099999994</v>
      </c>
      <c r="F5" s="30">
        <f>SUM(F6,F17,F20,F25,F36,F42,F46,F55,F58,F66,F72,F77,F81,F83)</f>
        <v>75265555.700000003</v>
      </c>
      <c r="G5" s="30">
        <f>SUM(G6,G17,G20,G25,G36,G42,G46,G55,G58,G66,G72,G77,G81,G83)</f>
        <v>32518102.599999998</v>
      </c>
      <c r="H5" s="30">
        <f>G5/E5*100</f>
        <v>43.206168984926933</v>
      </c>
      <c r="I5" s="30">
        <f>G5/F5*100</f>
        <v>43.204494137548757</v>
      </c>
      <c r="J5" s="31">
        <f>G5/D5*100</f>
        <v>107.98892635800792</v>
      </c>
    </row>
    <row r="6" spans="1:10" s="29" customFormat="1" ht="14.25" x14ac:dyDescent="0.2">
      <c r="A6" s="4" t="s">
        <v>3</v>
      </c>
      <c r="B6" s="5" t="s">
        <v>4</v>
      </c>
      <c r="C6" s="6" t="s">
        <v>5</v>
      </c>
      <c r="D6" s="32">
        <f>SUM(D7:D16)</f>
        <v>872712.8</v>
      </c>
      <c r="E6" s="32">
        <f>SUM(E7:E16)</f>
        <v>2956788</v>
      </c>
      <c r="F6" s="32">
        <f>SUM(F7:F16)</f>
        <v>2720339.6</v>
      </c>
      <c r="G6" s="32">
        <f>SUM(G7:G16)</f>
        <v>871771.8</v>
      </c>
      <c r="H6" s="33">
        <f>G6/E6*100</f>
        <v>29.483743846363016</v>
      </c>
      <c r="I6" s="33">
        <f>G6/F6*100</f>
        <v>32.046432732148588</v>
      </c>
      <c r="J6" s="33">
        <f>G6/D6*100</f>
        <v>99.892175295240321</v>
      </c>
    </row>
    <row r="7" spans="1:10" s="29" customFormat="1" ht="30" customHeight="1" x14ac:dyDescent="0.2">
      <c r="A7" s="7" t="s">
        <v>3</v>
      </c>
      <c r="B7" s="7" t="s">
        <v>6</v>
      </c>
      <c r="C7" s="8" t="s">
        <v>7</v>
      </c>
      <c r="D7" s="34">
        <v>3030.8</v>
      </c>
      <c r="E7" s="35">
        <v>5345.6</v>
      </c>
      <c r="F7" s="35">
        <v>5345.6</v>
      </c>
      <c r="G7" s="34">
        <v>2333.1999999999998</v>
      </c>
      <c r="H7" s="36">
        <f>G7/E7*100</f>
        <v>43.64711164322059</v>
      </c>
      <c r="I7" s="36">
        <f>G7/F7*100</f>
        <v>43.64711164322059</v>
      </c>
      <c r="J7" s="36">
        <f>G7/D7*100</f>
        <v>76.982974792134087</v>
      </c>
    </row>
    <row r="8" spans="1:10" s="29" customFormat="1" ht="48.75" customHeight="1" x14ac:dyDescent="0.2">
      <c r="A8" s="9" t="s">
        <v>3</v>
      </c>
      <c r="B8" s="7" t="s">
        <v>8</v>
      </c>
      <c r="C8" s="8" t="s">
        <v>9</v>
      </c>
      <c r="D8" s="34">
        <v>57558</v>
      </c>
      <c r="E8" s="35">
        <v>141111.20000000001</v>
      </c>
      <c r="F8" s="35">
        <v>142890.9</v>
      </c>
      <c r="G8" s="34">
        <v>66994.600000000006</v>
      </c>
      <c r="H8" s="36">
        <f t="shared" ref="H8:H76" si="0">G8/E8*100</f>
        <v>47.476458282545963</v>
      </c>
      <c r="I8" s="36">
        <f t="shared" ref="I8:I76" si="1">G8/F8*100</f>
        <v>46.885141041171977</v>
      </c>
      <c r="J8" s="36">
        <f t="shared" ref="J8:J76" si="2">G8/D8*100</f>
        <v>116.39494075541195</v>
      </c>
    </row>
    <row r="9" spans="1:10" s="29" customFormat="1" ht="47.25" customHeight="1" x14ac:dyDescent="0.2">
      <c r="A9" s="9" t="s">
        <v>3</v>
      </c>
      <c r="B9" s="7" t="s">
        <v>10</v>
      </c>
      <c r="C9" s="8" t="s">
        <v>11</v>
      </c>
      <c r="D9" s="34">
        <v>100334.3</v>
      </c>
      <c r="E9" s="35">
        <v>206628.1</v>
      </c>
      <c r="F9" s="35">
        <v>206628.1</v>
      </c>
      <c r="G9" s="34">
        <v>108930.9</v>
      </c>
      <c r="H9" s="36">
        <f t="shared" si="0"/>
        <v>52.718337922092871</v>
      </c>
      <c r="I9" s="36">
        <f t="shared" si="1"/>
        <v>52.718337922092871</v>
      </c>
      <c r="J9" s="36">
        <f t="shared" si="2"/>
        <v>108.56795731868363</v>
      </c>
    </row>
    <row r="10" spans="1:10" s="29" customFormat="1" ht="15" x14ac:dyDescent="0.2">
      <c r="A10" s="7" t="s">
        <v>3</v>
      </c>
      <c r="B10" s="7" t="s">
        <v>12</v>
      </c>
      <c r="C10" s="10" t="s">
        <v>13</v>
      </c>
      <c r="D10" s="34">
        <v>93643.9</v>
      </c>
      <c r="E10" s="35">
        <v>223617.7</v>
      </c>
      <c r="F10" s="35">
        <v>223617.7</v>
      </c>
      <c r="G10" s="34">
        <v>101789</v>
      </c>
      <c r="H10" s="36">
        <f t="shared" si="0"/>
        <v>45.519205322297829</v>
      </c>
      <c r="I10" s="36">
        <f t="shared" si="1"/>
        <v>45.519205322297829</v>
      </c>
      <c r="J10" s="36">
        <f t="shared" si="2"/>
        <v>108.69795042709669</v>
      </c>
    </row>
    <row r="11" spans="1:10" s="29" customFormat="1" ht="46.5" customHeight="1" x14ac:dyDescent="0.2">
      <c r="A11" s="7" t="s">
        <v>3</v>
      </c>
      <c r="B11" s="7" t="s">
        <v>14</v>
      </c>
      <c r="C11" s="8" t="s">
        <v>15</v>
      </c>
      <c r="D11" s="34">
        <v>100439.5</v>
      </c>
      <c r="E11" s="35">
        <v>221837.5</v>
      </c>
      <c r="F11" s="35">
        <v>221837.5</v>
      </c>
      <c r="G11" s="34">
        <v>100529.9</v>
      </c>
      <c r="H11" s="36">
        <f t="shared" si="0"/>
        <v>45.316909900264832</v>
      </c>
      <c r="I11" s="36">
        <f t="shared" si="1"/>
        <v>45.316909900264832</v>
      </c>
      <c r="J11" s="36">
        <f t="shared" si="2"/>
        <v>100.09000443052783</v>
      </c>
    </row>
    <row r="12" spans="1:10" s="29" customFormat="1" ht="18" customHeight="1" x14ac:dyDescent="0.2">
      <c r="A12" s="7" t="s">
        <v>3</v>
      </c>
      <c r="B12" s="7" t="s">
        <v>16</v>
      </c>
      <c r="C12" s="10" t="s">
        <v>17</v>
      </c>
      <c r="D12" s="34">
        <v>48473.3</v>
      </c>
      <c r="E12" s="35">
        <v>80836.600000000006</v>
      </c>
      <c r="F12" s="35">
        <v>86636.6</v>
      </c>
      <c r="G12" s="34">
        <v>39804.9</v>
      </c>
      <c r="H12" s="36">
        <f t="shared" si="0"/>
        <v>49.241185304676343</v>
      </c>
      <c r="I12" s="36">
        <f t="shared" si="1"/>
        <v>45.944670035527707</v>
      </c>
      <c r="J12" s="36">
        <f t="shared" si="2"/>
        <v>82.117165532365249</v>
      </c>
    </row>
    <row r="13" spans="1:10" s="29" customFormat="1" ht="15" x14ac:dyDescent="0.2">
      <c r="A13" s="7" t="s">
        <v>3</v>
      </c>
      <c r="B13" s="7" t="s">
        <v>18</v>
      </c>
      <c r="C13" s="10" t="s">
        <v>19</v>
      </c>
      <c r="D13" s="34">
        <v>0</v>
      </c>
      <c r="E13" s="35">
        <v>5200</v>
      </c>
      <c r="F13" s="35">
        <v>5200</v>
      </c>
      <c r="G13" s="34">
        <v>0</v>
      </c>
      <c r="H13" s="36">
        <f t="shared" si="0"/>
        <v>0</v>
      </c>
      <c r="I13" s="36">
        <f t="shared" si="1"/>
        <v>0</v>
      </c>
      <c r="J13" s="41" t="s">
        <v>111</v>
      </c>
    </row>
    <row r="14" spans="1:10" s="29" customFormat="1" ht="15" x14ac:dyDescent="0.2">
      <c r="A14" s="7" t="s">
        <v>3</v>
      </c>
      <c r="B14" s="7" t="s">
        <v>73</v>
      </c>
      <c r="C14" s="10" t="s">
        <v>87</v>
      </c>
      <c r="D14" s="34">
        <v>0</v>
      </c>
      <c r="E14" s="35">
        <v>39578</v>
      </c>
      <c r="F14" s="35">
        <v>39531.300000000003</v>
      </c>
      <c r="G14" s="34">
        <v>0</v>
      </c>
      <c r="H14" s="36">
        <f t="shared" si="0"/>
        <v>0</v>
      </c>
      <c r="I14" s="36">
        <f t="shared" si="1"/>
        <v>0</v>
      </c>
      <c r="J14" s="41" t="s">
        <v>111</v>
      </c>
    </row>
    <row r="15" spans="1:10" s="29" customFormat="1" ht="30" x14ac:dyDescent="0.2">
      <c r="A15" s="7" t="s">
        <v>3</v>
      </c>
      <c r="B15" s="7" t="s">
        <v>39</v>
      </c>
      <c r="C15" s="10" t="s">
        <v>92</v>
      </c>
      <c r="D15" s="34">
        <v>0</v>
      </c>
      <c r="E15" s="35">
        <v>0</v>
      </c>
      <c r="F15" s="35">
        <v>0</v>
      </c>
      <c r="G15" s="34">
        <v>0</v>
      </c>
      <c r="H15" s="41" t="s">
        <v>103</v>
      </c>
      <c r="I15" s="41" t="s">
        <v>111</v>
      </c>
      <c r="J15" s="41" t="s">
        <v>111</v>
      </c>
    </row>
    <row r="16" spans="1:10" s="29" customFormat="1" ht="15" x14ac:dyDescent="0.2">
      <c r="A16" s="7" t="s">
        <v>3</v>
      </c>
      <c r="B16" s="11" t="s">
        <v>20</v>
      </c>
      <c r="C16" s="10" t="s">
        <v>21</v>
      </c>
      <c r="D16" s="34">
        <v>469233</v>
      </c>
      <c r="E16" s="35">
        <v>2032633.3</v>
      </c>
      <c r="F16" s="35">
        <v>1788651.9</v>
      </c>
      <c r="G16" s="34">
        <v>451389.3</v>
      </c>
      <c r="H16" s="36">
        <f t="shared" si="0"/>
        <v>22.20711920836877</v>
      </c>
      <c r="I16" s="36">
        <f t="shared" si="1"/>
        <v>25.236285495238064</v>
      </c>
      <c r="J16" s="36">
        <f t="shared" si="2"/>
        <v>96.197262340883952</v>
      </c>
    </row>
    <row r="17" spans="1:10" s="29" customFormat="1" ht="14.25" x14ac:dyDescent="0.2">
      <c r="A17" s="5" t="s">
        <v>6</v>
      </c>
      <c r="B17" s="5" t="s">
        <v>4</v>
      </c>
      <c r="C17" s="6" t="s">
        <v>22</v>
      </c>
      <c r="D17" s="32">
        <f t="shared" ref="D17:G17" si="3">SUM(D18:D18)</f>
        <v>11194.6</v>
      </c>
      <c r="E17" s="32">
        <f t="shared" si="3"/>
        <v>33663</v>
      </c>
      <c r="F17" s="32">
        <f t="shared" si="3"/>
        <v>33663</v>
      </c>
      <c r="G17" s="32">
        <f t="shared" si="3"/>
        <v>11320</v>
      </c>
      <c r="H17" s="33">
        <f t="shared" si="0"/>
        <v>33.627424769034256</v>
      </c>
      <c r="I17" s="33">
        <f t="shared" si="1"/>
        <v>33.627424769034256</v>
      </c>
      <c r="J17" s="33">
        <f t="shared" si="2"/>
        <v>101.12018294534866</v>
      </c>
    </row>
    <row r="18" spans="1:10" s="29" customFormat="1" ht="16.5" customHeight="1" x14ac:dyDescent="0.2">
      <c r="A18" s="11" t="s">
        <v>6</v>
      </c>
      <c r="B18" s="11" t="s">
        <v>8</v>
      </c>
      <c r="C18" s="8" t="s">
        <v>23</v>
      </c>
      <c r="D18" s="34">
        <v>11194.6</v>
      </c>
      <c r="E18" s="35">
        <v>33663</v>
      </c>
      <c r="F18" s="35">
        <v>33663</v>
      </c>
      <c r="G18" s="34">
        <v>11320</v>
      </c>
      <c r="H18" s="36">
        <f t="shared" si="0"/>
        <v>33.627424769034256</v>
      </c>
      <c r="I18" s="36">
        <f t="shared" si="1"/>
        <v>33.627424769034256</v>
      </c>
      <c r="J18" s="36">
        <f t="shared" si="2"/>
        <v>101.12018294534866</v>
      </c>
    </row>
    <row r="19" spans="1:10" s="29" customFormat="1" ht="16.5" customHeight="1" x14ac:dyDescent="0.2">
      <c r="A19" s="11" t="s">
        <v>6</v>
      </c>
      <c r="B19" s="11" t="s">
        <v>10</v>
      </c>
      <c r="C19" s="8" t="s">
        <v>93</v>
      </c>
      <c r="D19" s="34">
        <v>0</v>
      </c>
      <c r="E19" s="35">
        <v>0</v>
      </c>
      <c r="F19" s="35">
        <v>0</v>
      </c>
      <c r="G19" s="34">
        <v>0</v>
      </c>
      <c r="H19" s="41" t="s">
        <v>103</v>
      </c>
      <c r="I19" s="41" t="s">
        <v>103</v>
      </c>
      <c r="J19" s="41" t="s">
        <v>103</v>
      </c>
    </row>
    <row r="20" spans="1:10" s="29" customFormat="1" ht="28.5" x14ac:dyDescent="0.2">
      <c r="A20" s="5" t="s">
        <v>8</v>
      </c>
      <c r="B20" s="5" t="s">
        <v>4</v>
      </c>
      <c r="C20" s="6" t="s">
        <v>24</v>
      </c>
      <c r="D20" s="32">
        <f t="shared" ref="D20" si="4">SUM(D21:D24)</f>
        <v>231611.09999999998</v>
      </c>
      <c r="E20" s="32">
        <f t="shared" ref="E20:G20" si="5">SUM(E21:E24)</f>
        <v>576090.19999999995</v>
      </c>
      <c r="F20" s="32">
        <f t="shared" si="5"/>
        <v>574615.1</v>
      </c>
      <c r="G20" s="32">
        <f t="shared" si="5"/>
        <v>243235.3</v>
      </c>
      <c r="H20" s="33">
        <f t="shared" si="0"/>
        <v>42.221738887417281</v>
      </c>
      <c r="I20" s="33">
        <f t="shared" si="1"/>
        <v>42.330126723088199</v>
      </c>
      <c r="J20" s="33">
        <f t="shared" si="2"/>
        <v>105.01884408821512</v>
      </c>
    </row>
    <row r="21" spans="1:10" s="29" customFormat="1" ht="15" x14ac:dyDescent="0.2">
      <c r="A21" s="12" t="s">
        <v>8</v>
      </c>
      <c r="B21" s="12" t="s">
        <v>10</v>
      </c>
      <c r="C21" s="13" t="s">
        <v>25</v>
      </c>
      <c r="D21" s="37">
        <v>42894.9</v>
      </c>
      <c r="E21" s="35">
        <v>58671.199999999997</v>
      </c>
      <c r="F21" s="35">
        <v>58671.199999999997</v>
      </c>
      <c r="G21" s="37">
        <v>36294.300000000003</v>
      </c>
      <c r="H21" s="36">
        <f t="shared" si="0"/>
        <v>61.860503961057567</v>
      </c>
      <c r="I21" s="36">
        <f t="shared" si="1"/>
        <v>61.860503961057567</v>
      </c>
      <c r="J21" s="36">
        <f t="shared" si="2"/>
        <v>84.612156689956151</v>
      </c>
    </row>
    <row r="22" spans="1:10" s="29" customFormat="1" ht="18.75" customHeight="1" x14ac:dyDescent="0.2">
      <c r="A22" s="12" t="s">
        <v>8</v>
      </c>
      <c r="B22" s="12" t="s">
        <v>26</v>
      </c>
      <c r="C22" s="14" t="s">
        <v>99</v>
      </c>
      <c r="D22" s="37">
        <v>7494.4</v>
      </c>
      <c r="E22" s="35">
        <v>46005.7</v>
      </c>
      <c r="F22" s="35">
        <v>45970.2</v>
      </c>
      <c r="G22" s="37">
        <v>7154.2</v>
      </c>
      <c r="H22" s="36">
        <f t="shared" si="0"/>
        <v>15.550681763346716</v>
      </c>
      <c r="I22" s="36">
        <f t="shared" si="1"/>
        <v>15.562690612614261</v>
      </c>
      <c r="J22" s="36">
        <f t="shared" si="2"/>
        <v>95.460610589239963</v>
      </c>
    </row>
    <row r="23" spans="1:10" s="29" customFormat="1" ht="45" x14ac:dyDescent="0.2">
      <c r="A23" s="12" t="s">
        <v>8</v>
      </c>
      <c r="B23" s="12" t="s">
        <v>18</v>
      </c>
      <c r="C23" s="14" t="s">
        <v>100</v>
      </c>
      <c r="D23" s="37">
        <v>152143</v>
      </c>
      <c r="E23" s="35">
        <v>392196.6</v>
      </c>
      <c r="F23" s="35">
        <v>392196.6</v>
      </c>
      <c r="G23" s="37">
        <v>166614.9</v>
      </c>
      <c r="H23" s="36">
        <f t="shared" si="0"/>
        <v>42.482494748807106</v>
      </c>
      <c r="I23" s="36">
        <f t="shared" si="1"/>
        <v>42.482494748807106</v>
      </c>
      <c r="J23" s="36">
        <f t="shared" si="2"/>
        <v>109.51203801686572</v>
      </c>
    </row>
    <row r="24" spans="1:10" s="29" customFormat="1" ht="30.75" customHeight="1" x14ac:dyDescent="0.2">
      <c r="A24" s="15" t="s">
        <v>8</v>
      </c>
      <c r="B24" s="15" t="s">
        <v>27</v>
      </c>
      <c r="C24" s="14" t="s">
        <v>28</v>
      </c>
      <c r="D24" s="37">
        <v>29078.799999999999</v>
      </c>
      <c r="E24" s="35">
        <v>79216.7</v>
      </c>
      <c r="F24" s="35">
        <v>77777.100000000006</v>
      </c>
      <c r="G24" s="37">
        <v>33171.9</v>
      </c>
      <c r="H24" s="36">
        <f t="shared" si="0"/>
        <v>41.874882442717258</v>
      </c>
      <c r="I24" s="36">
        <f t="shared" si="1"/>
        <v>42.649957378200007</v>
      </c>
      <c r="J24" s="36">
        <f t="shared" si="2"/>
        <v>114.07589033935378</v>
      </c>
    </row>
    <row r="25" spans="1:10" s="29" customFormat="1" ht="14.25" x14ac:dyDescent="0.2">
      <c r="A25" s="16" t="s">
        <v>10</v>
      </c>
      <c r="B25" s="16" t="s">
        <v>4</v>
      </c>
      <c r="C25" s="17" t="s">
        <v>29</v>
      </c>
      <c r="D25" s="38">
        <f t="shared" ref="D25" si="6">SUM(D26:D35)</f>
        <v>6109299</v>
      </c>
      <c r="E25" s="38">
        <f t="shared" ref="E25:G25" si="7">SUM(E26:E35)</f>
        <v>15182370.300000001</v>
      </c>
      <c r="F25" s="38">
        <f t="shared" si="7"/>
        <v>15188724.900000002</v>
      </c>
      <c r="G25" s="38">
        <f t="shared" si="7"/>
        <v>6382643.5</v>
      </c>
      <c r="H25" s="33">
        <f t="shared" si="0"/>
        <v>42.039835505790549</v>
      </c>
      <c r="I25" s="33">
        <f t="shared" si="1"/>
        <v>42.022247041948859</v>
      </c>
      <c r="J25" s="33">
        <f t="shared" si="2"/>
        <v>104.47423673321603</v>
      </c>
    </row>
    <row r="26" spans="1:10" s="29" customFormat="1" ht="15" x14ac:dyDescent="0.2">
      <c r="A26" s="15" t="s">
        <v>10</v>
      </c>
      <c r="B26" s="15" t="s">
        <v>3</v>
      </c>
      <c r="C26" s="14" t="s">
        <v>30</v>
      </c>
      <c r="D26" s="37">
        <v>139267.79999999999</v>
      </c>
      <c r="E26" s="35">
        <v>320379.7</v>
      </c>
      <c r="F26" s="35">
        <v>377506</v>
      </c>
      <c r="G26" s="37">
        <v>164528.29999999999</v>
      </c>
      <c r="H26" s="36">
        <f t="shared" si="0"/>
        <v>51.354158830912191</v>
      </c>
      <c r="I26" s="36">
        <f t="shared" si="1"/>
        <v>43.582962919794646</v>
      </c>
      <c r="J26" s="36">
        <f t="shared" si="2"/>
        <v>118.13807642541923</v>
      </c>
    </row>
    <row r="27" spans="1:10" s="29" customFormat="1" ht="15" x14ac:dyDescent="0.2">
      <c r="A27" s="15" t="s">
        <v>10</v>
      </c>
      <c r="B27" s="15" t="s">
        <v>6</v>
      </c>
      <c r="C27" s="14" t="s">
        <v>94</v>
      </c>
      <c r="D27" s="37">
        <v>0</v>
      </c>
      <c r="E27" s="35">
        <v>0</v>
      </c>
      <c r="F27" s="35">
        <v>0</v>
      </c>
      <c r="G27" s="37">
        <v>0</v>
      </c>
      <c r="H27" s="41" t="s">
        <v>103</v>
      </c>
      <c r="I27" s="41" t="s">
        <v>111</v>
      </c>
      <c r="J27" s="41" t="s">
        <v>111</v>
      </c>
    </row>
    <row r="28" spans="1:10" s="29" customFormat="1" ht="17.25" customHeight="1" x14ac:dyDescent="0.2">
      <c r="A28" s="12" t="s">
        <v>10</v>
      </c>
      <c r="B28" s="12" t="s">
        <v>10</v>
      </c>
      <c r="C28" s="13" t="s">
        <v>31</v>
      </c>
      <c r="D28" s="37">
        <v>0</v>
      </c>
      <c r="E28" s="35">
        <v>4775.8999999999996</v>
      </c>
      <c r="F28" s="35">
        <v>3513.8</v>
      </c>
      <c r="G28" s="37">
        <v>0</v>
      </c>
      <c r="H28" s="36">
        <f t="shared" si="0"/>
        <v>0</v>
      </c>
      <c r="I28" s="36">
        <f t="shared" ref="I28" si="8">G28/F28*100</f>
        <v>0</v>
      </c>
      <c r="J28" s="41" t="s">
        <v>111</v>
      </c>
    </row>
    <row r="29" spans="1:10" s="29" customFormat="1" ht="15" x14ac:dyDescent="0.2">
      <c r="A29" s="12" t="s">
        <v>10</v>
      </c>
      <c r="B29" s="12" t="s">
        <v>12</v>
      </c>
      <c r="C29" s="13" t="s">
        <v>32</v>
      </c>
      <c r="D29" s="37">
        <v>725260.5</v>
      </c>
      <c r="E29" s="35">
        <v>1998021.9</v>
      </c>
      <c r="F29" s="35">
        <v>1908348</v>
      </c>
      <c r="G29" s="37">
        <v>775376.9</v>
      </c>
      <c r="H29" s="36">
        <f t="shared" si="0"/>
        <v>38.807227288149349</v>
      </c>
      <c r="I29" s="36">
        <f t="shared" si="1"/>
        <v>40.63079165854446</v>
      </c>
      <c r="J29" s="36">
        <f t="shared" si="2"/>
        <v>106.9101240175082</v>
      </c>
    </row>
    <row r="30" spans="1:10" s="29" customFormat="1" ht="15" x14ac:dyDescent="0.2">
      <c r="A30" s="12" t="s">
        <v>10</v>
      </c>
      <c r="B30" s="12" t="s">
        <v>14</v>
      </c>
      <c r="C30" s="13" t="s">
        <v>33</v>
      </c>
      <c r="D30" s="37">
        <v>42432.2</v>
      </c>
      <c r="E30" s="35">
        <v>49148.6</v>
      </c>
      <c r="F30" s="35">
        <v>48998.6</v>
      </c>
      <c r="G30" s="37">
        <v>2.8</v>
      </c>
      <c r="H30" s="36">
        <f t="shared" si="0"/>
        <v>5.69700866352246E-3</v>
      </c>
      <c r="I30" s="36">
        <f t="shared" si="1"/>
        <v>5.7144489842566931E-3</v>
      </c>
      <c r="J30" s="36">
        <f t="shared" si="2"/>
        <v>6.5987622607359513E-3</v>
      </c>
    </row>
    <row r="31" spans="1:10" s="29" customFormat="1" ht="15" x14ac:dyDescent="0.2">
      <c r="A31" s="12" t="s">
        <v>10</v>
      </c>
      <c r="B31" s="12" t="s">
        <v>16</v>
      </c>
      <c r="C31" s="14" t="s">
        <v>34</v>
      </c>
      <c r="D31" s="37">
        <v>191107</v>
      </c>
      <c r="E31" s="35">
        <v>451284.8</v>
      </c>
      <c r="F31" s="35">
        <v>453111.5</v>
      </c>
      <c r="G31" s="37">
        <v>197926.3</v>
      </c>
      <c r="H31" s="36">
        <f t="shared" si="0"/>
        <v>43.858401612462906</v>
      </c>
      <c r="I31" s="36">
        <f t="shared" si="1"/>
        <v>43.681588306630928</v>
      </c>
      <c r="J31" s="36">
        <f t="shared" si="2"/>
        <v>103.5683151323604</v>
      </c>
    </row>
    <row r="32" spans="1:10" s="29" customFormat="1" ht="15" x14ac:dyDescent="0.2">
      <c r="A32" s="12" t="s">
        <v>10</v>
      </c>
      <c r="B32" s="12" t="s">
        <v>35</v>
      </c>
      <c r="C32" s="13" t="s">
        <v>36</v>
      </c>
      <c r="D32" s="37">
        <v>568393</v>
      </c>
      <c r="E32" s="35">
        <v>1085891.3999999999</v>
      </c>
      <c r="F32" s="35">
        <v>1085891.3999999999</v>
      </c>
      <c r="G32" s="37">
        <v>529076.5</v>
      </c>
      <c r="H32" s="36">
        <f t="shared" si="0"/>
        <v>48.722782038793198</v>
      </c>
      <c r="I32" s="36">
        <f t="shared" si="1"/>
        <v>48.722782038793198</v>
      </c>
      <c r="J32" s="36">
        <f t="shared" si="2"/>
        <v>93.082866960008303</v>
      </c>
    </row>
    <row r="33" spans="1:10" s="29" customFormat="1" ht="15" x14ac:dyDescent="0.2">
      <c r="A33" s="12" t="s">
        <v>10</v>
      </c>
      <c r="B33" s="15" t="s">
        <v>26</v>
      </c>
      <c r="C33" s="14" t="s">
        <v>37</v>
      </c>
      <c r="D33" s="37">
        <v>2507568</v>
      </c>
      <c r="E33" s="35">
        <v>8492702.5</v>
      </c>
      <c r="F33" s="35">
        <v>8492702.5</v>
      </c>
      <c r="G33" s="37">
        <v>3558606.6</v>
      </c>
      <c r="H33" s="36">
        <f t="shared" si="0"/>
        <v>41.901934042785555</v>
      </c>
      <c r="I33" s="36">
        <f t="shared" si="1"/>
        <v>41.901934042785555</v>
      </c>
      <c r="J33" s="36">
        <f t="shared" si="2"/>
        <v>141.91465994142533</v>
      </c>
    </row>
    <row r="34" spans="1:10" s="29" customFormat="1" ht="15" x14ac:dyDescent="0.2">
      <c r="A34" s="12" t="s">
        <v>10</v>
      </c>
      <c r="B34" s="15" t="s">
        <v>18</v>
      </c>
      <c r="C34" s="13" t="s">
        <v>38</v>
      </c>
      <c r="D34" s="37">
        <v>191871</v>
      </c>
      <c r="E34" s="35">
        <v>355016.3</v>
      </c>
      <c r="F34" s="35">
        <v>368603.9</v>
      </c>
      <c r="G34" s="37">
        <v>131524.29999999999</v>
      </c>
      <c r="H34" s="36">
        <f t="shared" si="0"/>
        <v>37.047397542028349</v>
      </c>
      <c r="I34" s="36">
        <f t="shared" si="1"/>
        <v>35.681744007591881</v>
      </c>
      <c r="J34" s="36">
        <f t="shared" si="2"/>
        <v>68.5482954693518</v>
      </c>
    </row>
    <row r="35" spans="1:10" s="29" customFormat="1" ht="16.5" customHeight="1" x14ac:dyDescent="0.2">
      <c r="A35" s="12" t="s">
        <v>10</v>
      </c>
      <c r="B35" s="15" t="s">
        <v>39</v>
      </c>
      <c r="C35" s="13" t="s">
        <v>40</v>
      </c>
      <c r="D35" s="37">
        <v>1743399.5</v>
      </c>
      <c r="E35" s="35">
        <v>2425149.2000000002</v>
      </c>
      <c r="F35" s="35">
        <v>2450049.2000000002</v>
      </c>
      <c r="G35" s="37">
        <v>1025601.8</v>
      </c>
      <c r="H35" s="36">
        <f t="shared" si="0"/>
        <v>42.29025579127255</v>
      </c>
      <c r="I35" s="36">
        <f t="shared" si="1"/>
        <v>41.860457332856825</v>
      </c>
      <c r="J35" s="36">
        <f t="shared" si="2"/>
        <v>58.827698413358497</v>
      </c>
    </row>
    <row r="36" spans="1:10" s="29" customFormat="1" ht="14.25" x14ac:dyDescent="0.2">
      <c r="A36" s="5" t="s">
        <v>12</v>
      </c>
      <c r="B36" s="5" t="s">
        <v>4</v>
      </c>
      <c r="C36" s="6" t="s">
        <v>41</v>
      </c>
      <c r="D36" s="32">
        <f t="shared" ref="D36" si="9">SUM(D38:D41)+D37</f>
        <v>585002.10000000009</v>
      </c>
      <c r="E36" s="32">
        <f t="shared" ref="E36:G36" si="10">SUM(E38:E41)+E37</f>
        <v>5138219.3</v>
      </c>
      <c r="F36" s="32">
        <f t="shared" si="10"/>
        <v>5157369.5999999996</v>
      </c>
      <c r="G36" s="32">
        <f t="shared" si="10"/>
        <v>1076169.8999999999</v>
      </c>
      <c r="H36" s="33">
        <f t="shared" si="0"/>
        <v>20.944413563663971</v>
      </c>
      <c r="I36" s="33">
        <f t="shared" si="1"/>
        <v>20.866642949149892</v>
      </c>
      <c r="J36" s="33">
        <f t="shared" si="2"/>
        <v>183.96000629741326</v>
      </c>
    </row>
    <row r="37" spans="1:10" s="29" customFormat="1" ht="15" x14ac:dyDescent="0.2">
      <c r="A37" s="12" t="s">
        <v>12</v>
      </c>
      <c r="B37" s="15" t="s">
        <v>3</v>
      </c>
      <c r="C37" s="8" t="s">
        <v>42</v>
      </c>
      <c r="D37" s="34">
        <v>39200.800000000003</v>
      </c>
      <c r="E37" s="35">
        <v>1277197.3</v>
      </c>
      <c r="F37" s="35">
        <v>1277197.3</v>
      </c>
      <c r="G37" s="34">
        <v>174177.8</v>
      </c>
      <c r="H37" s="36">
        <f t="shared" si="0"/>
        <v>13.637501425973886</v>
      </c>
      <c r="I37" s="36">
        <f t="shared" si="1"/>
        <v>13.637501425973886</v>
      </c>
      <c r="J37" s="36">
        <f t="shared" si="2"/>
        <v>444.32205465194585</v>
      </c>
    </row>
    <row r="38" spans="1:10" s="29" customFormat="1" ht="15" x14ac:dyDescent="0.2">
      <c r="A38" s="11" t="s">
        <v>12</v>
      </c>
      <c r="B38" s="11" t="s">
        <v>6</v>
      </c>
      <c r="C38" s="8" t="s">
        <v>43</v>
      </c>
      <c r="D38" s="34">
        <v>381326.2</v>
      </c>
      <c r="E38" s="35">
        <v>1973906</v>
      </c>
      <c r="F38" s="35">
        <v>1992980.3</v>
      </c>
      <c r="G38" s="34">
        <v>397371.8</v>
      </c>
      <c r="H38" s="36">
        <f t="shared" si="0"/>
        <v>20.131242318529857</v>
      </c>
      <c r="I38" s="36">
        <f t="shared" si="1"/>
        <v>19.938571394810072</v>
      </c>
      <c r="J38" s="36">
        <f t="shared" si="2"/>
        <v>104.20784095087092</v>
      </c>
    </row>
    <row r="39" spans="1:10" s="29" customFormat="1" ht="15" x14ac:dyDescent="0.2">
      <c r="A39" s="11" t="s">
        <v>12</v>
      </c>
      <c r="B39" s="11" t="s">
        <v>8</v>
      </c>
      <c r="C39" s="8" t="s">
        <v>44</v>
      </c>
      <c r="D39" s="34">
        <v>81504.800000000003</v>
      </c>
      <c r="E39" s="35">
        <v>1546207.7</v>
      </c>
      <c r="F39" s="35">
        <v>1546207.7</v>
      </c>
      <c r="G39" s="34">
        <v>415178.9</v>
      </c>
      <c r="H39" s="36">
        <f t="shared" si="0"/>
        <v>26.85143140860054</v>
      </c>
      <c r="I39" s="36">
        <f t="shared" si="1"/>
        <v>26.85143140860054</v>
      </c>
      <c r="J39" s="36">
        <f t="shared" si="2"/>
        <v>509.39196219118384</v>
      </c>
    </row>
    <row r="40" spans="1:10" s="29" customFormat="1" ht="30" x14ac:dyDescent="0.2">
      <c r="A40" s="11" t="s">
        <v>12</v>
      </c>
      <c r="B40" s="11" t="s">
        <v>10</v>
      </c>
      <c r="C40" s="8" t="s">
        <v>95</v>
      </c>
      <c r="D40" s="34">
        <v>0</v>
      </c>
      <c r="E40" s="35">
        <v>0</v>
      </c>
      <c r="F40" s="35">
        <v>0</v>
      </c>
      <c r="G40" s="34">
        <v>0</v>
      </c>
      <c r="H40" s="41" t="s">
        <v>103</v>
      </c>
      <c r="I40" s="41" t="s">
        <v>111</v>
      </c>
      <c r="J40" s="41" t="s">
        <v>111</v>
      </c>
    </row>
    <row r="41" spans="1:10" s="29" customFormat="1" ht="29.25" customHeight="1" x14ac:dyDescent="0.2">
      <c r="A41" s="12" t="s">
        <v>12</v>
      </c>
      <c r="B41" s="15" t="s">
        <v>12</v>
      </c>
      <c r="C41" s="10" t="s">
        <v>45</v>
      </c>
      <c r="D41" s="34">
        <v>82970.3</v>
      </c>
      <c r="E41" s="35">
        <v>340908.3</v>
      </c>
      <c r="F41" s="35">
        <v>340984.3</v>
      </c>
      <c r="G41" s="34">
        <v>89441.4</v>
      </c>
      <c r="H41" s="36">
        <f t="shared" si="0"/>
        <v>26.236204867995294</v>
      </c>
      <c r="I41" s="36">
        <f t="shared" si="1"/>
        <v>26.230357233456203</v>
      </c>
      <c r="J41" s="36">
        <f t="shared" si="2"/>
        <v>107.79929685682707</v>
      </c>
    </row>
    <row r="42" spans="1:10" s="29" customFormat="1" ht="14.25" x14ac:dyDescent="0.2">
      <c r="A42" s="5" t="s">
        <v>14</v>
      </c>
      <c r="B42" s="5" t="s">
        <v>4</v>
      </c>
      <c r="C42" s="6" t="s">
        <v>46</v>
      </c>
      <c r="D42" s="38">
        <f t="shared" ref="D42" si="11">SUM(D43:D45)</f>
        <v>46264.3</v>
      </c>
      <c r="E42" s="38">
        <f t="shared" ref="E42:G42" si="12">SUM(E43:E45)</f>
        <v>152828.29999999999</v>
      </c>
      <c r="F42" s="38">
        <f t="shared" si="12"/>
        <v>151962.4</v>
      </c>
      <c r="G42" s="38">
        <f t="shared" si="12"/>
        <v>49881.4</v>
      </c>
      <c r="H42" s="33">
        <f t="shared" si="0"/>
        <v>32.638850265297727</v>
      </c>
      <c r="I42" s="33">
        <f t="shared" si="1"/>
        <v>32.824830352771478</v>
      </c>
      <c r="J42" s="33">
        <f t="shared" si="2"/>
        <v>107.81833941073353</v>
      </c>
    </row>
    <row r="43" spans="1:10" s="29" customFormat="1" ht="15" x14ac:dyDescent="0.2">
      <c r="A43" s="11" t="s">
        <v>14</v>
      </c>
      <c r="B43" s="11" t="s">
        <v>3</v>
      </c>
      <c r="C43" s="8" t="s">
        <v>47</v>
      </c>
      <c r="D43" s="37">
        <v>0</v>
      </c>
      <c r="E43" s="35">
        <v>0</v>
      </c>
      <c r="F43" s="35">
        <v>0</v>
      </c>
      <c r="G43" s="37">
        <v>0</v>
      </c>
      <c r="H43" s="41" t="s">
        <v>103</v>
      </c>
      <c r="I43" s="41" t="s">
        <v>111</v>
      </c>
      <c r="J43" s="41" t="s">
        <v>111</v>
      </c>
    </row>
    <row r="44" spans="1:10" s="29" customFormat="1" ht="30" x14ac:dyDescent="0.2">
      <c r="A44" s="12" t="s">
        <v>14</v>
      </c>
      <c r="B44" s="15" t="s">
        <v>8</v>
      </c>
      <c r="C44" s="14" t="s">
        <v>48</v>
      </c>
      <c r="D44" s="37">
        <v>39267.800000000003</v>
      </c>
      <c r="E44" s="35">
        <v>135983.4</v>
      </c>
      <c r="F44" s="35">
        <v>135617.5</v>
      </c>
      <c r="G44" s="37">
        <v>43952.9</v>
      </c>
      <c r="H44" s="36">
        <f t="shared" si="0"/>
        <v>32.322254039831336</v>
      </c>
      <c r="I44" s="36">
        <f t="shared" si="1"/>
        <v>32.409460430991579</v>
      </c>
      <c r="J44" s="36">
        <f t="shared" si="2"/>
        <v>111.93114969517009</v>
      </c>
    </row>
    <row r="45" spans="1:10" s="29" customFormat="1" ht="17.25" customHeight="1" x14ac:dyDescent="0.2">
      <c r="A45" s="12" t="s">
        <v>14</v>
      </c>
      <c r="B45" s="15" t="s">
        <v>12</v>
      </c>
      <c r="C45" s="13" t="s">
        <v>49</v>
      </c>
      <c r="D45" s="37">
        <v>6996.5</v>
      </c>
      <c r="E45" s="35">
        <v>16844.900000000001</v>
      </c>
      <c r="F45" s="35">
        <v>16344.9</v>
      </c>
      <c r="G45" s="37">
        <v>5928.5</v>
      </c>
      <c r="H45" s="36">
        <f t="shared" si="0"/>
        <v>35.194628641309826</v>
      </c>
      <c r="I45" s="36">
        <f t="shared" si="1"/>
        <v>36.271252806685879</v>
      </c>
      <c r="J45" s="36">
        <f t="shared" si="2"/>
        <v>84.735224755234768</v>
      </c>
    </row>
    <row r="46" spans="1:10" s="29" customFormat="1" ht="14.25" x14ac:dyDescent="0.2">
      <c r="A46" s="5" t="s">
        <v>16</v>
      </c>
      <c r="B46" s="5" t="s">
        <v>4</v>
      </c>
      <c r="C46" s="6" t="s">
        <v>50</v>
      </c>
      <c r="D46" s="32">
        <f t="shared" ref="D46" si="13">SUM(D47:D54)</f>
        <v>7271469.5</v>
      </c>
      <c r="E46" s="32">
        <f t="shared" ref="E46:G46" si="14">SUM(E47:E54)</f>
        <v>18053716.199999999</v>
      </c>
      <c r="F46" s="32">
        <f t="shared" si="14"/>
        <v>18053676.100000001</v>
      </c>
      <c r="G46" s="32">
        <f t="shared" si="14"/>
        <v>8293111.5</v>
      </c>
      <c r="H46" s="33">
        <f t="shared" si="0"/>
        <v>45.935758644527716</v>
      </c>
      <c r="I46" s="33">
        <f t="shared" si="1"/>
        <v>45.93586067493478</v>
      </c>
      <c r="J46" s="33">
        <f t="shared" si="2"/>
        <v>114.05000736096054</v>
      </c>
    </row>
    <row r="47" spans="1:10" s="29" customFormat="1" ht="15" x14ac:dyDescent="0.2">
      <c r="A47" s="7" t="s">
        <v>16</v>
      </c>
      <c r="B47" s="18" t="s">
        <v>3</v>
      </c>
      <c r="C47" s="10" t="s">
        <v>51</v>
      </c>
      <c r="D47" s="34">
        <v>1991620.2</v>
      </c>
      <c r="E47" s="35">
        <v>5165246.4000000004</v>
      </c>
      <c r="F47" s="35">
        <v>5165246.4000000004</v>
      </c>
      <c r="G47" s="34">
        <v>2149755.5</v>
      </c>
      <c r="H47" s="36">
        <f t="shared" si="0"/>
        <v>41.619611796254283</v>
      </c>
      <c r="I47" s="36">
        <f t="shared" si="1"/>
        <v>41.619611796254283</v>
      </c>
      <c r="J47" s="36">
        <f t="shared" si="2"/>
        <v>107.94003294403221</v>
      </c>
    </row>
    <row r="48" spans="1:10" s="29" customFormat="1" ht="15" x14ac:dyDescent="0.2">
      <c r="A48" s="7" t="s">
        <v>16</v>
      </c>
      <c r="B48" s="18" t="s">
        <v>6</v>
      </c>
      <c r="C48" s="10" t="s">
        <v>52</v>
      </c>
      <c r="D48" s="34">
        <v>3938981.4</v>
      </c>
      <c r="E48" s="35">
        <v>9063465.5999999996</v>
      </c>
      <c r="F48" s="35">
        <v>9063426.0999999996</v>
      </c>
      <c r="G48" s="34">
        <v>4620927.3</v>
      </c>
      <c r="H48" s="36">
        <f t="shared" si="0"/>
        <v>50.984110316477619</v>
      </c>
      <c r="I48" s="36">
        <f t="shared" si="1"/>
        <v>50.984332514169225</v>
      </c>
      <c r="J48" s="36">
        <f t="shared" si="2"/>
        <v>117.31274740215834</v>
      </c>
    </row>
    <row r="49" spans="1:10" s="29" customFormat="1" ht="15" x14ac:dyDescent="0.2">
      <c r="A49" s="7" t="s">
        <v>16</v>
      </c>
      <c r="B49" s="18" t="s">
        <v>8</v>
      </c>
      <c r="C49" s="10" t="s">
        <v>53</v>
      </c>
      <c r="D49" s="34">
        <v>45308.4</v>
      </c>
      <c r="E49" s="35">
        <v>183943</v>
      </c>
      <c r="F49" s="35">
        <v>184093</v>
      </c>
      <c r="G49" s="34">
        <v>82173.399999999994</v>
      </c>
      <c r="H49" s="36">
        <f t="shared" si="0"/>
        <v>44.673295531767991</v>
      </c>
      <c r="I49" s="36">
        <f t="shared" si="1"/>
        <v>44.636895482174765</v>
      </c>
      <c r="J49" s="36">
        <f t="shared" si="2"/>
        <v>181.36460347308665</v>
      </c>
    </row>
    <row r="50" spans="1:10" s="29" customFormat="1" ht="15" x14ac:dyDescent="0.2">
      <c r="A50" s="7" t="s">
        <v>16</v>
      </c>
      <c r="B50" s="18" t="s">
        <v>10</v>
      </c>
      <c r="C50" s="10" t="s">
        <v>54</v>
      </c>
      <c r="D50" s="34">
        <v>823907.2</v>
      </c>
      <c r="E50" s="35">
        <v>1650169.9</v>
      </c>
      <c r="F50" s="35">
        <v>1650169.9</v>
      </c>
      <c r="G50" s="34">
        <v>933576.6</v>
      </c>
      <c r="H50" s="36">
        <f t="shared" si="0"/>
        <v>56.574574533204128</v>
      </c>
      <c r="I50" s="36">
        <f t="shared" si="1"/>
        <v>56.574574533204128</v>
      </c>
      <c r="J50" s="36">
        <f t="shared" si="2"/>
        <v>113.3108922946662</v>
      </c>
    </row>
    <row r="51" spans="1:10" s="29" customFormat="1" ht="31.5" customHeight="1" x14ac:dyDescent="0.2">
      <c r="A51" s="7" t="s">
        <v>16</v>
      </c>
      <c r="B51" s="18" t="s">
        <v>12</v>
      </c>
      <c r="C51" s="8" t="s">
        <v>55</v>
      </c>
      <c r="D51" s="34">
        <v>121881.60000000001</v>
      </c>
      <c r="E51" s="35">
        <v>714529</v>
      </c>
      <c r="F51" s="35">
        <v>714528.4</v>
      </c>
      <c r="G51" s="34">
        <v>109040.2</v>
      </c>
      <c r="H51" s="36">
        <f t="shared" si="0"/>
        <v>15.260430297440692</v>
      </c>
      <c r="I51" s="36">
        <f t="shared" si="1"/>
        <v>15.260443111848318</v>
      </c>
      <c r="J51" s="36">
        <f t="shared" si="2"/>
        <v>89.464037229573606</v>
      </c>
    </row>
    <row r="52" spans="1:10" s="29" customFormat="1" ht="16.5" customHeight="1" x14ac:dyDescent="0.2">
      <c r="A52" s="7" t="s">
        <v>16</v>
      </c>
      <c r="B52" s="18" t="s">
        <v>14</v>
      </c>
      <c r="C52" s="8" t="s">
        <v>96</v>
      </c>
      <c r="D52" s="34">
        <v>0</v>
      </c>
      <c r="E52" s="35">
        <v>0</v>
      </c>
      <c r="F52" s="35">
        <v>0</v>
      </c>
      <c r="G52" s="34">
        <v>0</v>
      </c>
      <c r="H52" s="41" t="s">
        <v>103</v>
      </c>
      <c r="I52" s="41" t="s">
        <v>111</v>
      </c>
      <c r="J52" s="41" t="s">
        <v>111</v>
      </c>
    </row>
    <row r="53" spans="1:10" s="29" customFormat="1" ht="18" customHeight="1" x14ac:dyDescent="0.2">
      <c r="A53" s="7" t="s">
        <v>16</v>
      </c>
      <c r="B53" s="7" t="s">
        <v>16</v>
      </c>
      <c r="C53" s="10" t="s">
        <v>88</v>
      </c>
      <c r="D53" s="34">
        <v>106484.2</v>
      </c>
      <c r="E53" s="35">
        <v>689500.2</v>
      </c>
      <c r="F53" s="35">
        <v>689350.2</v>
      </c>
      <c r="G53" s="34">
        <v>211634.7</v>
      </c>
      <c r="H53" s="36">
        <f t="shared" si="0"/>
        <v>30.693928732725535</v>
      </c>
      <c r="I53" s="36">
        <f t="shared" si="1"/>
        <v>30.700607615693741</v>
      </c>
      <c r="J53" s="36">
        <f t="shared" si="2"/>
        <v>198.74751371564986</v>
      </c>
    </row>
    <row r="54" spans="1:10" s="29" customFormat="1" ht="15" x14ac:dyDescent="0.2">
      <c r="A54" s="7" t="s">
        <v>16</v>
      </c>
      <c r="B54" s="7" t="s">
        <v>26</v>
      </c>
      <c r="C54" s="10" t="s">
        <v>56</v>
      </c>
      <c r="D54" s="34">
        <v>243286.5</v>
      </c>
      <c r="E54" s="35">
        <v>586862.1</v>
      </c>
      <c r="F54" s="35">
        <v>586862.1</v>
      </c>
      <c r="G54" s="34">
        <v>186003.8</v>
      </c>
      <c r="H54" s="36">
        <f t="shared" si="0"/>
        <v>31.694634906564932</v>
      </c>
      <c r="I54" s="36">
        <f t="shared" si="1"/>
        <v>31.694634906564932</v>
      </c>
      <c r="J54" s="36">
        <f t="shared" si="2"/>
        <v>76.454632706705866</v>
      </c>
    </row>
    <row r="55" spans="1:10" s="29" customFormat="1" ht="14.25" x14ac:dyDescent="0.2">
      <c r="A55" s="5" t="s">
        <v>35</v>
      </c>
      <c r="B55" s="5" t="s">
        <v>4</v>
      </c>
      <c r="C55" s="6" t="s">
        <v>57</v>
      </c>
      <c r="D55" s="32">
        <f t="shared" ref="D55" si="15">SUM(D56:D57)</f>
        <v>488089.3</v>
      </c>
      <c r="E55" s="32">
        <f t="shared" ref="E55:G55" si="16">SUM(E56:E57)</f>
        <v>1445598</v>
      </c>
      <c r="F55" s="32">
        <f t="shared" si="16"/>
        <v>1478123</v>
      </c>
      <c r="G55" s="32">
        <f t="shared" si="16"/>
        <v>539094.6</v>
      </c>
      <c r="H55" s="33">
        <f t="shared" si="0"/>
        <v>37.292151760032873</v>
      </c>
      <c r="I55" s="33">
        <f t="shared" si="1"/>
        <v>36.471565627488374</v>
      </c>
      <c r="J55" s="33">
        <f t="shared" si="2"/>
        <v>110.44999347455476</v>
      </c>
    </row>
    <row r="56" spans="1:10" s="29" customFormat="1" ht="15" x14ac:dyDescent="0.2">
      <c r="A56" s="12" t="s">
        <v>35</v>
      </c>
      <c r="B56" s="18" t="s">
        <v>3</v>
      </c>
      <c r="C56" s="13" t="s">
        <v>58</v>
      </c>
      <c r="D56" s="37">
        <v>448255.7</v>
      </c>
      <c r="E56" s="35">
        <v>1274914.3</v>
      </c>
      <c r="F56" s="35">
        <v>1275103.6000000001</v>
      </c>
      <c r="G56" s="37">
        <v>500250.8</v>
      </c>
      <c r="H56" s="36">
        <f t="shared" si="0"/>
        <v>39.237994271458085</v>
      </c>
      <c r="I56" s="36">
        <f t="shared" si="1"/>
        <v>39.23216905669468</v>
      </c>
      <c r="J56" s="36">
        <f t="shared" si="2"/>
        <v>111.59942862968613</v>
      </c>
    </row>
    <row r="57" spans="1:10" s="29" customFormat="1" ht="17.25" customHeight="1" x14ac:dyDescent="0.2">
      <c r="A57" s="12" t="s">
        <v>35</v>
      </c>
      <c r="B57" s="7" t="s">
        <v>10</v>
      </c>
      <c r="C57" s="14" t="s">
        <v>59</v>
      </c>
      <c r="D57" s="37">
        <v>39833.599999999999</v>
      </c>
      <c r="E57" s="35">
        <v>170683.7</v>
      </c>
      <c r="F57" s="35">
        <v>203019.4</v>
      </c>
      <c r="G57" s="37">
        <v>38843.800000000003</v>
      </c>
      <c r="H57" s="36">
        <f t="shared" si="0"/>
        <v>22.757767730603451</v>
      </c>
      <c r="I57" s="36">
        <f t="shared" si="1"/>
        <v>19.133048368776581</v>
      </c>
      <c r="J57" s="36">
        <f t="shared" si="2"/>
        <v>97.515163078406175</v>
      </c>
    </row>
    <row r="58" spans="1:10" s="29" customFormat="1" ht="14.25" x14ac:dyDescent="0.2">
      <c r="A58" s="5" t="s">
        <v>26</v>
      </c>
      <c r="B58" s="5" t="s">
        <v>4</v>
      </c>
      <c r="C58" s="6" t="s">
        <v>60</v>
      </c>
      <c r="D58" s="32">
        <f t="shared" ref="D58" si="17">SUM(D59:D65)</f>
        <v>4439840.8</v>
      </c>
      <c r="E58" s="32">
        <f t="shared" ref="E58:G58" si="18">SUM(E59:E65)</f>
        <v>8707746.8999999985</v>
      </c>
      <c r="F58" s="32">
        <f t="shared" si="18"/>
        <v>8838985.5</v>
      </c>
      <c r="G58" s="32">
        <f t="shared" si="18"/>
        <v>4617016.7</v>
      </c>
      <c r="H58" s="33">
        <f t="shared" si="0"/>
        <v>53.021944172493129</v>
      </c>
      <c r="I58" s="33">
        <f t="shared" si="1"/>
        <v>52.234690282046515</v>
      </c>
      <c r="J58" s="33">
        <f t="shared" si="2"/>
        <v>103.99059128426407</v>
      </c>
    </row>
    <row r="59" spans="1:10" s="29" customFormat="1" ht="15" x14ac:dyDescent="0.2">
      <c r="A59" s="12" t="s">
        <v>26</v>
      </c>
      <c r="B59" s="19" t="s">
        <v>3</v>
      </c>
      <c r="C59" s="14" t="s">
        <v>61</v>
      </c>
      <c r="D59" s="37">
        <v>1316947.6000000001</v>
      </c>
      <c r="E59" s="35">
        <v>2750850</v>
      </c>
      <c r="F59" s="35">
        <v>2751476.5</v>
      </c>
      <c r="G59" s="37">
        <v>972251.6</v>
      </c>
      <c r="H59" s="36">
        <f t="shared" si="0"/>
        <v>35.343679226420917</v>
      </c>
      <c r="I59" s="36">
        <f t="shared" si="1"/>
        <v>35.335631614516785</v>
      </c>
      <c r="J59" s="36">
        <f t="shared" si="2"/>
        <v>73.82614160198932</v>
      </c>
    </row>
    <row r="60" spans="1:10" s="29" customFormat="1" ht="15" x14ac:dyDescent="0.2">
      <c r="A60" s="12" t="s">
        <v>26</v>
      </c>
      <c r="B60" s="15" t="s">
        <v>6</v>
      </c>
      <c r="C60" s="14" t="s">
        <v>62</v>
      </c>
      <c r="D60" s="37">
        <v>252097.8</v>
      </c>
      <c r="E60" s="35">
        <v>1042779</v>
      </c>
      <c r="F60" s="35">
        <v>1068280.1000000001</v>
      </c>
      <c r="G60" s="37">
        <v>310370.7</v>
      </c>
      <c r="H60" s="36">
        <f t="shared" si="0"/>
        <v>29.763804219302457</v>
      </c>
      <c r="I60" s="36">
        <f t="shared" si="1"/>
        <v>29.053307274000517</v>
      </c>
      <c r="J60" s="36">
        <f t="shared" si="2"/>
        <v>123.11519576926098</v>
      </c>
    </row>
    <row r="61" spans="1:10" s="29" customFormat="1" ht="15" x14ac:dyDescent="0.2">
      <c r="A61" s="12" t="s">
        <v>26</v>
      </c>
      <c r="B61" s="15" t="s">
        <v>10</v>
      </c>
      <c r="C61" s="14" t="s">
        <v>63</v>
      </c>
      <c r="D61" s="37">
        <v>30962.2</v>
      </c>
      <c r="E61" s="35">
        <v>110706</v>
      </c>
      <c r="F61" s="35">
        <v>102179.1</v>
      </c>
      <c r="G61" s="37">
        <v>24331.5</v>
      </c>
      <c r="H61" s="36">
        <f t="shared" si="0"/>
        <v>21.978483551027043</v>
      </c>
      <c r="I61" s="36">
        <f t="shared" si="1"/>
        <v>23.812599641218213</v>
      </c>
      <c r="J61" s="36">
        <f t="shared" si="2"/>
        <v>78.584532106891629</v>
      </c>
    </row>
    <row r="62" spans="1:10" s="29" customFormat="1" ht="15" x14ac:dyDescent="0.2">
      <c r="A62" s="12" t="s">
        <v>26</v>
      </c>
      <c r="B62" s="15" t="s">
        <v>12</v>
      </c>
      <c r="C62" s="14" t="s">
        <v>64</v>
      </c>
      <c r="D62" s="37">
        <v>103783.4</v>
      </c>
      <c r="E62" s="35">
        <v>246249.7</v>
      </c>
      <c r="F62" s="35">
        <v>246249.7</v>
      </c>
      <c r="G62" s="37">
        <v>111418.7</v>
      </c>
      <c r="H62" s="36">
        <f t="shared" si="0"/>
        <v>45.246227711140357</v>
      </c>
      <c r="I62" s="36">
        <f t="shared" si="1"/>
        <v>45.246227711140357</v>
      </c>
      <c r="J62" s="36">
        <f t="shared" si="2"/>
        <v>107.35695689291352</v>
      </c>
    </row>
    <row r="63" spans="1:10" s="29" customFormat="1" ht="30.75" customHeight="1" x14ac:dyDescent="0.2">
      <c r="A63" s="12" t="s">
        <v>26</v>
      </c>
      <c r="B63" s="15" t="s">
        <v>14</v>
      </c>
      <c r="C63" s="14" t="s">
        <v>65</v>
      </c>
      <c r="D63" s="37">
        <v>68200</v>
      </c>
      <c r="E63" s="35">
        <v>106519.1</v>
      </c>
      <c r="F63" s="35">
        <v>106519.1</v>
      </c>
      <c r="G63" s="37">
        <v>66107.600000000006</v>
      </c>
      <c r="H63" s="36">
        <f t="shared" si="0"/>
        <v>62.061733529479689</v>
      </c>
      <c r="I63" s="36">
        <f t="shared" si="1"/>
        <v>62.061733529479689</v>
      </c>
      <c r="J63" s="36">
        <f t="shared" si="2"/>
        <v>96.931964809384169</v>
      </c>
    </row>
    <row r="64" spans="1:10" s="29" customFormat="1" ht="30.75" customHeight="1" x14ac:dyDescent="0.2">
      <c r="A64" s="12" t="s">
        <v>26</v>
      </c>
      <c r="B64" s="15" t="s">
        <v>35</v>
      </c>
      <c r="C64" s="14" t="s">
        <v>97</v>
      </c>
      <c r="D64" s="37">
        <v>0</v>
      </c>
      <c r="E64" s="35">
        <v>0</v>
      </c>
      <c r="F64" s="35">
        <v>0</v>
      </c>
      <c r="G64" s="37">
        <v>0</v>
      </c>
      <c r="H64" s="41" t="s">
        <v>103</v>
      </c>
      <c r="I64" s="41" t="s">
        <v>111</v>
      </c>
      <c r="J64" s="41" t="s">
        <v>111</v>
      </c>
    </row>
    <row r="65" spans="1:10" s="29" customFormat="1" ht="17.25" customHeight="1" x14ac:dyDescent="0.2">
      <c r="A65" s="12" t="s">
        <v>26</v>
      </c>
      <c r="B65" s="15" t="s">
        <v>26</v>
      </c>
      <c r="C65" s="14" t="s">
        <v>66</v>
      </c>
      <c r="D65" s="37">
        <v>2667849.7999999998</v>
      </c>
      <c r="E65" s="35">
        <v>4450643.0999999996</v>
      </c>
      <c r="F65" s="35">
        <v>4564281</v>
      </c>
      <c r="G65" s="37">
        <v>3132536.6</v>
      </c>
      <c r="H65" s="36">
        <f t="shared" si="0"/>
        <v>70.383909237745897</v>
      </c>
      <c r="I65" s="36">
        <f t="shared" si="1"/>
        <v>68.63154569142435</v>
      </c>
      <c r="J65" s="36">
        <f t="shared" si="2"/>
        <v>117.41802705684556</v>
      </c>
    </row>
    <row r="66" spans="1:10" s="29" customFormat="1" ht="14.25" x14ac:dyDescent="0.2">
      <c r="A66" s="5" t="s">
        <v>18</v>
      </c>
      <c r="B66" s="5" t="s">
        <v>4</v>
      </c>
      <c r="C66" s="6" t="s">
        <v>67</v>
      </c>
      <c r="D66" s="32">
        <f t="shared" ref="D66" si="19">SUM(D67:D71)</f>
        <v>7190988.6000000006</v>
      </c>
      <c r="E66" s="32">
        <f t="shared" ref="E66:G66" si="20">SUM(E67:E71)</f>
        <v>17411308.300000001</v>
      </c>
      <c r="F66" s="32">
        <f t="shared" si="20"/>
        <v>17360530.199999999</v>
      </c>
      <c r="G66" s="32">
        <f t="shared" si="20"/>
        <v>8719662.1999999993</v>
      </c>
      <c r="H66" s="33">
        <f t="shared" si="0"/>
        <v>50.080453747407361</v>
      </c>
      <c r="I66" s="33">
        <f t="shared" si="1"/>
        <v>50.226934889350325</v>
      </c>
      <c r="J66" s="33">
        <f t="shared" si="2"/>
        <v>121.25818416677782</v>
      </c>
    </row>
    <row r="67" spans="1:10" s="29" customFormat="1" ht="15" x14ac:dyDescent="0.2">
      <c r="A67" s="11" t="s">
        <v>18</v>
      </c>
      <c r="B67" s="11" t="s">
        <v>3</v>
      </c>
      <c r="C67" s="8" t="s">
        <v>68</v>
      </c>
      <c r="D67" s="34">
        <v>201201.9</v>
      </c>
      <c r="E67" s="35">
        <v>455490.3</v>
      </c>
      <c r="F67" s="35">
        <v>455490.3</v>
      </c>
      <c r="G67" s="34">
        <v>213702.3</v>
      </c>
      <c r="H67" s="36">
        <f t="shared" si="0"/>
        <v>46.916981547137226</v>
      </c>
      <c r="I67" s="36">
        <f t="shared" si="1"/>
        <v>46.916981547137226</v>
      </c>
      <c r="J67" s="36">
        <f t="shared" si="2"/>
        <v>106.21286379502379</v>
      </c>
    </row>
    <row r="68" spans="1:10" s="29" customFormat="1" ht="15" x14ac:dyDescent="0.2">
      <c r="A68" s="12" t="s">
        <v>18</v>
      </c>
      <c r="B68" s="12" t="s">
        <v>6</v>
      </c>
      <c r="C68" s="13" t="s">
        <v>69</v>
      </c>
      <c r="D68" s="37">
        <v>958384.1</v>
      </c>
      <c r="E68" s="35">
        <v>1911145</v>
      </c>
      <c r="F68" s="35">
        <v>1912083</v>
      </c>
      <c r="G68" s="37">
        <v>928218.6</v>
      </c>
      <c r="H68" s="36">
        <f t="shared" si="0"/>
        <v>48.568716659384819</v>
      </c>
      <c r="I68" s="36">
        <f t="shared" si="1"/>
        <v>48.544890572218883</v>
      </c>
      <c r="J68" s="36">
        <f t="shared" si="2"/>
        <v>96.852462389557587</v>
      </c>
    </row>
    <row r="69" spans="1:10" s="29" customFormat="1" ht="15" x14ac:dyDescent="0.2">
      <c r="A69" s="12" t="s">
        <v>18</v>
      </c>
      <c r="B69" s="12" t="s">
        <v>8</v>
      </c>
      <c r="C69" s="13" t="s">
        <v>70</v>
      </c>
      <c r="D69" s="37">
        <v>4238167</v>
      </c>
      <c r="E69" s="35">
        <v>9240267.3000000007</v>
      </c>
      <c r="F69" s="35">
        <v>9184669.6999999993</v>
      </c>
      <c r="G69" s="37">
        <v>4487393.0999999996</v>
      </c>
      <c r="H69" s="36">
        <f t="shared" si="0"/>
        <v>48.563455518218603</v>
      </c>
      <c r="I69" s="36">
        <f t="shared" si="1"/>
        <v>48.857424889215125</v>
      </c>
      <c r="J69" s="36">
        <f t="shared" si="2"/>
        <v>105.88051627035932</v>
      </c>
    </row>
    <row r="70" spans="1:10" s="29" customFormat="1" ht="15" x14ac:dyDescent="0.2">
      <c r="A70" s="12" t="s">
        <v>18</v>
      </c>
      <c r="B70" s="12" t="s">
        <v>10</v>
      </c>
      <c r="C70" s="14" t="s">
        <v>71</v>
      </c>
      <c r="D70" s="37">
        <v>1506876.2</v>
      </c>
      <c r="E70" s="35">
        <v>4865172.5999999996</v>
      </c>
      <c r="F70" s="35">
        <v>4865172.5999999996</v>
      </c>
      <c r="G70" s="37">
        <v>2789580.1</v>
      </c>
      <c r="H70" s="36">
        <f t="shared" si="0"/>
        <v>57.337741727806332</v>
      </c>
      <c r="I70" s="36">
        <f t="shared" si="1"/>
        <v>57.337741727806332</v>
      </c>
      <c r="J70" s="36">
        <f t="shared" si="2"/>
        <v>185.12337642601298</v>
      </c>
    </row>
    <row r="71" spans="1:10" s="29" customFormat="1" ht="16.5" customHeight="1" x14ac:dyDescent="0.2">
      <c r="A71" s="12" t="s">
        <v>18</v>
      </c>
      <c r="B71" s="19" t="s">
        <v>14</v>
      </c>
      <c r="C71" s="13" t="s">
        <v>72</v>
      </c>
      <c r="D71" s="37">
        <v>286359.40000000002</v>
      </c>
      <c r="E71" s="35">
        <v>939233.1</v>
      </c>
      <c r="F71" s="35">
        <v>943114.6</v>
      </c>
      <c r="G71" s="37">
        <v>300768.09999999998</v>
      </c>
      <c r="H71" s="36">
        <f t="shared" si="0"/>
        <v>32.022732163080711</v>
      </c>
      <c r="I71" s="36">
        <f t="shared" si="1"/>
        <v>31.890938810617499</v>
      </c>
      <c r="J71" s="36">
        <f t="shared" si="2"/>
        <v>105.03168396078493</v>
      </c>
    </row>
    <row r="72" spans="1:10" s="29" customFormat="1" ht="14.25" x14ac:dyDescent="0.2">
      <c r="A72" s="16" t="s">
        <v>73</v>
      </c>
      <c r="B72" s="16" t="s">
        <v>4</v>
      </c>
      <c r="C72" s="17" t="s">
        <v>74</v>
      </c>
      <c r="D72" s="38">
        <f t="shared" ref="D72" si="21">SUM(D73:D76)</f>
        <v>757019</v>
      </c>
      <c r="E72" s="38">
        <f t="shared" ref="E72:G72" si="22">SUM(E73:E76)</f>
        <v>2113924.2000000002</v>
      </c>
      <c r="F72" s="38">
        <f t="shared" si="22"/>
        <v>2113924.2000000002</v>
      </c>
      <c r="G72" s="38">
        <f t="shared" si="22"/>
        <v>576264.79999999993</v>
      </c>
      <c r="H72" s="33">
        <f t="shared" si="0"/>
        <v>27.260428732496646</v>
      </c>
      <c r="I72" s="33">
        <f t="shared" si="1"/>
        <v>27.260428732496646</v>
      </c>
      <c r="J72" s="33">
        <f t="shared" si="2"/>
        <v>76.122897840080626</v>
      </c>
    </row>
    <row r="73" spans="1:10" s="29" customFormat="1" ht="15" x14ac:dyDescent="0.2">
      <c r="A73" s="12" t="s">
        <v>73</v>
      </c>
      <c r="B73" s="12" t="s">
        <v>3</v>
      </c>
      <c r="C73" s="13" t="s">
        <v>75</v>
      </c>
      <c r="D73" s="37">
        <v>2501.6999999999998</v>
      </c>
      <c r="E73" s="35">
        <v>34221.199999999997</v>
      </c>
      <c r="F73" s="35">
        <v>34221.199999999997</v>
      </c>
      <c r="G73" s="37">
        <v>2587.5</v>
      </c>
      <c r="H73" s="36">
        <f t="shared" si="0"/>
        <v>7.5611024744894975</v>
      </c>
      <c r="I73" s="36">
        <f t="shared" si="1"/>
        <v>7.5611024744894975</v>
      </c>
      <c r="J73" s="36">
        <f t="shared" si="2"/>
        <v>103.42966782587841</v>
      </c>
    </row>
    <row r="74" spans="1:10" s="29" customFormat="1" ht="15" x14ac:dyDescent="0.2">
      <c r="A74" s="12" t="s">
        <v>73</v>
      </c>
      <c r="B74" s="12" t="s">
        <v>6</v>
      </c>
      <c r="C74" s="13" t="s">
        <v>76</v>
      </c>
      <c r="D74" s="37">
        <v>367861.5</v>
      </c>
      <c r="E74" s="35">
        <v>1099425.6000000001</v>
      </c>
      <c r="F74" s="35">
        <v>1099425.6000000001</v>
      </c>
      <c r="G74" s="37">
        <v>99085.4</v>
      </c>
      <c r="H74" s="36">
        <f t="shared" si="0"/>
        <v>9.0124697842218691</v>
      </c>
      <c r="I74" s="36">
        <f t="shared" si="1"/>
        <v>9.0124697842218691</v>
      </c>
      <c r="J74" s="36">
        <f t="shared" si="2"/>
        <v>26.935517851147782</v>
      </c>
    </row>
    <row r="75" spans="1:10" s="29" customFormat="1" ht="15" x14ac:dyDescent="0.2">
      <c r="A75" s="12" t="s">
        <v>73</v>
      </c>
      <c r="B75" s="12" t="s">
        <v>8</v>
      </c>
      <c r="C75" s="13" t="s">
        <v>77</v>
      </c>
      <c r="D75" s="37">
        <v>360945</v>
      </c>
      <c r="E75" s="35">
        <v>913587.3</v>
      </c>
      <c r="F75" s="35">
        <v>913193.7</v>
      </c>
      <c r="G75" s="37">
        <v>440274.2</v>
      </c>
      <c r="H75" s="36">
        <f t="shared" si="0"/>
        <v>48.191803892195082</v>
      </c>
      <c r="I75" s="36">
        <f t="shared" si="1"/>
        <v>48.212575272913078</v>
      </c>
      <c r="J75" s="36">
        <f t="shared" si="2"/>
        <v>121.97819612406322</v>
      </c>
    </row>
    <row r="76" spans="1:10" s="29" customFormat="1" ht="16.5" customHeight="1" x14ac:dyDescent="0.2">
      <c r="A76" s="12" t="s">
        <v>73</v>
      </c>
      <c r="B76" s="12" t="s">
        <v>12</v>
      </c>
      <c r="C76" s="13" t="s">
        <v>78</v>
      </c>
      <c r="D76" s="37">
        <v>25710.799999999999</v>
      </c>
      <c r="E76" s="35">
        <v>66690.100000000006</v>
      </c>
      <c r="F76" s="35">
        <v>67083.7</v>
      </c>
      <c r="G76" s="37">
        <v>34317.699999999997</v>
      </c>
      <c r="H76" s="36">
        <f t="shared" si="0"/>
        <v>51.458462350483792</v>
      </c>
      <c r="I76" s="36">
        <f t="shared" si="1"/>
        <v>51.156540262388631</v>
      </c>
      <c r="J76" s="36">
        <f t="shared" si="2"/>
        <v>133.47581561056055</v>
      </c>
    </row>
    <row r="77" spans="1:10" s="29" customFormat="1" ht="14.25" x14ac:dyDescent="0.2">
      <c r="A77" s="16" t="s">
        <v>39</v>
      </c>
      <c r="B77" s="16" t="s">
        <v>4</v>
      </c>
      <c r="C77" s="17" t="s">
        <v>79</v>
      </c>
      <c r="D77" s="38">
        <f t="shared" ref="D77" si="23">SUM(D78:D80)</f>
        <v>201644.3</v>
      </c>
      <c r="E77" s="38">
        <f t="shared" ref="E77:G77" si="24">SUM(E78:E80)</f>
        <v>435788.10000000003</v>
      </c>
      <c r="F77" s="38">
        <f t="shared" si="24"/>
        <v>435788.10000000003</v>
      </c>
      <c r="G77" s="38">
        <f t="shared" si="24"/>
        <v>192967.7</v>
      </c>
      <c r="H77" s="33">
        <f t="shared" ref="H77:H86" si="25">G77/E77*100</f>
        <v>44.280167356566189</v>
      </c>
      <c r="I77" s="33">
        <f t="shared" ref="I77:I86" si="26">G77/F77*100</f>
        <v>44.280167356566189</v>
      </c>
      <c r="J77" s="33">
        <f t="shared" ref="J77:J86" si="27">G77/D77*100</f>
        <v>95.697076485673051</v>
      </c>
    </row>
    <row r="78" spans="1:10" s="29" customFormat="1" ht="15" x14ac:dyDescent="0.2">
      <c r="A78" s="12" t="s">
        <v>39</v>
      </c>
      <c r="B78" s="12" t="s">
        <v>3</v>
      </c>
      <c r="C78" s="13" t="s">
        <v>80</v>
      </c>
      <c r="D78" s="37">
        <v>110643.2</v>
      </c>
      <c r="E78" s="35">
        <v>233818.2</v>
      </c>
      <c r="F78" s="35">
        <v>233818.2</v>
      </c>
      <c r="G78" s="37">
        <v>104897.5</v>
      </c>
      <c r="H78" s="36">
        <f t="shared" si="25"/>
        <v>44.862846433682236</v>
      </c>
      <c r="I78" s="36">
        <f t="shared" si="26"/>
        <v>44.862846433682236</v>
      </c>
      <c r="J78" s="36">
        <f t="shared" si="27"/>
        <v>94.807001243637217</v>
      </c>
    </row>
    <row r="79" spans="1:10" s="29" customFormat="1" ht="15" x14ac:dyDescent="0.2">
      <c r="A79" s="12" t="s">
        <v>39</v>
      </c>
      <c r="B79" s="12" t="s">
        <v>6</v>
      </c>
      <c r="C79" s="13" t="s">
        <v>81</v>
      </c>
      <c r="D79" s="37">
        <v>89505.1</v>
      </c>
      <c r="E79" s="35">
        <v>186729.1</v>
      </c>
      <c r="F79" s="35">
        <v>186729.1</v>
      </c>
      <c r="G79" s="37">
        <v>85525.2</v>
      </c>
      <c r="H79" s="36">
        <f t="shared" si="25"/>
        <v>45.801752378177795</v>
      </c>
      <c r="I79" s="36">
        <f t="shared" si="26"/>
        <v>45.801752378177795</v>
      </c>
      <c r="J79" s="36">
        <f t="shared" si="27"/>
        <v>95.553437737067497</v>
      </c>
    </row>
    <row r="80" spans="1:10" s="29" customFormat="1" ht="16.5" customHeight="1" x14ac:dyDescent="0.2">
      <c r="A80" s="12" t="s">
        <v>39</v>
      </c>
      <c r="B80" s="12" t="s">
        <v>10</v>
      </c>
      <c r="C80" s="13" t="s">
        <v>82</v>
      </c>
      <c r="D80" s="37">
        <v>1496</v>
      </c>
      <c r="E80" s="35">
        <v>15240.8</v>
      </c>
      <c r="F80" s="35">
        <v>15240.8</v>
      </c>
      <c r="G80" s="37">
        <v>2545</v>
      </c>
      <c r="H80" s="36">
        <f t="shared" si="25"/>
        <v>16.698598498766472</v>
      </c>
      <c r="I80" s="36">
        <f t="shared" si="26"/>
        <v>16.698598498766472</v>
      </c>
      <c r="J80" s="36">
        <f t="shared" si="27"/>
        <v>170.12032085561498</v>
      </c>
    </row>
    <row r="81" spans="1:10" s="29" customFormat="1" ht="31.5" x14ac:dyDescent="0.2">
      <c r="A81" s="20" t="s">
        <v>20</v>
      </c>
      <c r="B81" s="20" t="s">
        <v>4</v>
      </c>
      <c r="C81" s="21" t="s">
        <v>101</v>
      </c>
      <c r="D81" s="38">
        <f t="shared" ref="D81:G81" si="28">D82</f>
        <v>0</v>
      </c>
      <c r="E81" s="38">
        <f t="shared" si="28"/>
        <v>28908.1</v>
      </c>
      <c r="F81" s="38">
        <f t="shared" si="28"/>
        <v>28908.1</v>
      </c>
      <c r="G81" s="38">
        <f t="shared" si="28"/>
        <v>0</v>
      </c>
      <c r="H81" s="33">
        <f t="shared" si="25"/>
        <v>0</v>
      </c>
      <c r="I81" s="33">
        <f t="shared" si="26"/>
        <v>0</v>
      </c>
      <c r="J81" s="42" t="s">
        <v>111</v>
      </c>
    </row>
    <row r="82" spans="1:10" s="29" customFormat="1" ht="30" customHeight="1" x14ac:dyDescent="0.2">
      <c r="A82" s="12" t="s">
        <v>20</v>
      </c>
      <c r="B82" s="12" t="s">
        <v>3</v>
      </c>
      <c r="C82" s="13" t="s">
        <v>102</v>
      </c>
      <c r="D82" s="37">
        <v>0</v>
      </c>
      <c r="E82" s="35">
        <v>28908.1</v>
      </c>
      <c r="F82" s="35">
        <v>28908.1</v>
      </c>
      <c r="G82" s="37">
        <v>0</v>
      </c>
      <c r="H82" s="36">
        <f t="shared" si="25"/>
        <v>0</v>
      </c>
      <c r="I82" s="36">
        <f t="shared" si="26"/>
        <v>0</v>
      </c>
      <c r="J82" s="41" t="s">
        <v>111</v>
      </c>
    </row>
    <row r="83" spans="1:10" s="29" customFormat="1" ht="46.5" customHeight="1" x14ac:dyDescent="0.2">
      <c r="A83" s="5" t="s">
        <v>27</v>
      </c>
      <c r="B83" s="5" t="s">
        <v>4</v>
      </c>
      <c r="C83" s="6" t="s">
        <v>98</v>
      </c>
      <c r="D83" s="38">
        <f t="shared" ref="D83" si="29">SUM(D84:D86)</f>
        <v>1907306.4000000001</v>
      </c>
      <c r="E83" s="38">
        <f t="shared" ref="E83:G83" si="30">SUM(E84:E86)</f>
        <v>3025689.2</v>
      </c>
      <c r="F83" s="38">
        <f t="shared" si="30"/>
        <v>3128945.9000000004</v>
      </c>
      <c r="G83" s="38">
        <f t="shared" si="30"/>
        <v>944963.2</v>
      </c>
      <c r="H83" s="33">
        <f t="shared" si="25"/>
        <v>31.231337309859846</v>
      </c>
      <c r="I83" s="33">
        <f t="shared" si="26"/>
        <v>30.200688353224635</v>
      </c>
      <c r="J83" s="33">
        <f t="shared" si="27"/>
        <v>49.544383639671103</v>
      </c>
    </row>
    <row r="84" spans="1:10" s="29" customFormat="1" ht="45" x14ac:dyDescent="0.2">
      <c r="A84" s="7" t="s">
        <v>27</v>
      </c>
      <c r="B84" s="19" t="s">
        <v>3</v>
      </c>
      <c r="C84" s="8" t="s">
        <v>83</v>
      </c>
      <c r="D84" s="34">
        <v>360019.8</v>
      </c>
      <c r="E84" s="35">
        <v>596512.30000000005</v>
      </c>
      <c r="F84" s="35">
        <v>596512.30000000005</v>
      </c>
      <c r="G84" s="34">
        <v>305887.90000000002</v>
      </c>
      <c r="H84" s="36">
        <f t="shared" si="25"/>
        <v>51.279395244657991</v>
      </c>
      <c r="I84" s="36">
        <f t="shared" si="26"/>
        <v>51.279395244657991</v>
      </c>
      <c r="J84" s="36">
        <f t="shared" si="27"/>
        <v>84.964188080766675</v>
      </c>
    </row>
    <row r="85" spans="1:10" s="29" customFormat="1" ht="15" x14ac:dyDescent="0.25">
      <c r="A85" s="7" t="s">
        <v>27</v>
      </c>
      <c r="B85" s="39" t="s">
        <v>6</v>
      </c>
      <c r="C85" s="40" t="s">
        <v>84</v>
      </c>
      <c r="D85" s="34">
        <v>0</v>
      </c>
      <c r="E85" s="35">
        <v>241230</v>
      </c>
      <c r="F85" s="35">
        <v>241230</v>
      </c>
      <c r="G85" s="34">
        <v>10754.2</v>
      </c>
      <c r="H85" s="36">
        <f t="shared" si="25"/>
        <v>4.4580690627202264</v>
      </c>
      <c r="I85" s="36">
        <f t="shared" si="26"/>
        <v>4.4580690627202264</v>
      </c>
      <c r="J85" s="41" t="s">
        <v>111</v>
      </c>
    </row>
    <row r="86" spans="1:10" s="29" customFormat="1" ht="18" customHeight="1" x14ac:dyDescent="0.2">
      <c r="A86" s="22">
        <v>14</v>
      </c>
      <c r="B86" s="23" t="s">
        <v>8</v>
      </c>
      <c r="C86" s="24" t="s">
        <v>85</v>
      </c>
      <c r="D86" s="36">
        <v>1547286.6</v>
      </c>
      <c r="E86" s="35">
        <v>2187946.9</v>
      </c>
      <c r="F86" s="35">
        <v>2291203.6</v>
      </c>
      <c r="G86" s="36">
        <v>628321.1</v>
      </c>
      <c r="H86" s="36">
        <f t="shared" si="25"/>
        <v>28.71738340633404</v>
      </c>
      <c r="I86" s="36">
        <f t="shared" si="26"/>
        <v>27.423189279206788</v>
      </c>
      <c r="J86" s="36">
        <f t="shared" si="27"/>
        <v>40.607932622178716</v>
      </c>
    </row>
  </sheetData>
  <mergeCells count="7">
    <mergeCell ref="A1:J1"/>
    <mergeCell ref="A3:A4"/>
    <mergeCell ref="B3:B4"/>
    <mergeCell ref="C3:C4"/>
    <mergeCell ref="J3:J4"/>
    <mergeCell ref="D3:D4"/>
    <mergeCell ref="E3:I3"/>
  </mergeCells>
  <pageMargins left="0.19685039370078741" right="0.19685039370078741" top="0.19685039370078741" bottom="0.39370078740157483" header="0.31496062992125984" footer="0.31496062992125984"/>
  <pageSetup paperSize="9" scale="7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2021-09-22T12:13:29Z</cp:lastPrinted>
  <dcterms:created xsi:type="dcterms:W3CDTF">2017-11-22T08:09:54Z</dcterms:created>
  <dcterms:modified xsi:type="dcterms:W3CDTF">2021-09-22T12:13:36Z</dcterms:modified>
</cp:coreProperties>
</file>